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rosedmi-my.sharepoint.com/personal/monica_labelle_dairy_org/Documents/Desktop/"/>
    </mc:Choice>
  </mc:AlternateContent>
  <xr:revisionPtr revIDLastSave="0" documentId="8_{76305E63-DD66-41A3-B2BA-82DFA35A7006}" xr6:coauthVersionLast="47" xr6:coauthVersionMax="47" xr10:uidLastSave="{00000000-0000-0000-0000-000000000000}"/>
  <workbookProtection workbookAlgorithmName="SHA-512" workbookHashValue="+ZyVXTRazcfL7rtyq/6xifMHAWtYmy2mnuNsCbCgxtE+9fVun56GJRqEVFSdaTzvHyfgUVXHzxAv2mUjwwEU9g==" workbookSaltValue="ovOxXvZi15cos+jcIhkQZw==" workbookSpinCount="100000" lockStructure="1"/>
  <bookViews>
    <workbookView xWindow="-110" yWindow="-110" windowWidth="19420" windowHeight="11500" tabRatio="930" xr2:uid="{00000000-000D-0000-FFFF-FFFF00000000}"/>
  </bookViews>
  <sheets>
    <sheet name="Main Menu" sheetId="15" r:id="rId1"/>
    <sheet name="1" sheetId="22" r:id="rId2"/>
    <sheet name="2" sheetId="49" r:id="rId3"/>
    <sheet name="3" sheetId="50" r:id="rId4"/>
    <sheet name="4" sheetId="51" r:id="rId5"/>
    <sheet name="5" sheetId="52" r:id="rId6"/>
    <sheet name="6" sheetId="53" r:id="rId7"/>
    <sheet name="7" sheetId="54" r:id="rId8"/>
    <sheet name="8" sheetId="47" r:id="rId9"/>
    <sheet name="9" sheetId="55" r:id="rId10"/>
    <sheet name="10" sheetId="56" r:id="rId11"/>
    <sheet name="11" sheetId="57" r:id="rId12"/>
    <sheet name="12" sheetId="58" r:id="rId13"/>
    <sheet name="13" sheetId="59" r:id="rId14"/>
    <sheet name="14" sheetId="60" r:id="rId15"/>
    <sheet name="15" sheetId="61" r:id="rId16"/>
    <sheet name="16" sheetId="62" r:id="rId17"/>
    <sheet name="17" sheetId="63" r:id="rId18"/>
    <sheet name="18" sheetId="64" r:id="rId19"/>
    <sheet name="19" sheetId="65" r:id="rId20"/>
    <sheet name="20" sheetId="66" r:id="rId21"/>
    <sheet name="21" sheetId="67" r:id="rId22"/>
    <sheet name="22" sheetId="68" r:id="rId23"/>
    <sheet name="23" sheetId="69" r:id="rId24"/>
    <sheet name="24" sheetId="70" r:id="rId25"/>
    <sheet name="Acronyms and Definitions" sheetId="42" r:id="rId26"/>
    <sheet name="Action Log" sheetId="48" r:id="rId27"/>
    <sheet name="Summary" sheetId="46" state="hidden" r:id="rId28"/>
  </sheets>
  <definedNames>
    <definedName name="_xlnm._FilterDatabase" localSheetId="26" hidden="1">'Action Log'!$B$3:$S$28</definedName>
    <definedName name="_xlnm.Print_Area" localSheetId="1">'1'!$A$2:$F$12</definedName>
    <definedName name="_xlnm.Print_Area" localSheetId="10">'10'!$A$2:$F$12</definedName>
    <definedName name="_xlnm.Print_Area" localSheetId="11">'11'!$A$2:$F$15</definedName>
    <definedName name="_xlnm.Print_Area" localSheetId="12">'12'!$A$2:$F$13</definedName>
    <definedName name="_xlnm.Print_Area" localSheetId="13">'13'!$A$2:$F$13</definedName>
    <definedName name="_xlnm.Print_Area" localSheetId="14">'14'!$A$2:$F$11</definedName>
    <definedName name="_xlnm.Print_Area" localSheetId="15">'15'!$A$2:$F$6</definedName>
    <definedName name="_xlnm.Print_Area" localSheetId="16">'16'!$A$2:$F$7</definedName>
    <definedName name="_xlnm.Print_Area" localSheetId="17">'17'!$A$2:$F$12</definedName>
    <definedName name="_xlnm.Print_Area" localSheetId="18">'18'!$A$2:$F$8</definedName>
    <definedName name="_xlnm.Print_Area" localSheetId="19">'19'!$A$2:$F$20</definedName>
    <definedName name="_xlnm.Print_Area" localSheetId="2">'2'!$A$2:$F$7</definedName>
    <definedName name="_xlnm.Print_Area" localSheetId="20">'20'!$A$2:$F$8</definedName>
    <definedName name="_xlnm.Print_Area" localSheetId="21">'21'!$A$2:$F$7</definedName>
    <definedName name="_xlnm.Print_Area" localSheetId="22">'22'!$A$2:$F$11</definedName>
    <definedName name="_xlnm.Print_Area" localSheetId="23">'23'!$A$2:$F$9</definedName>
    <definedName name="_xlnm.Print_Area" localSheetId="24">'24'!$A$2:$F$7</definedName>
    <definedName name="_xlnm.Print_Area" localSheetId="3">'3'!$A$2:$F$16</definedName>
    <definedName name="_xlnm.Print_Area" localSheetId="4">'4'!$A$2:$F$17</definedName>
    <definedName name="_xlnm.Print_Area" localSheetId="5">'5'!$A$2:$F$15</definedName>
    <definedName name="_xlnm.Print_Area" localSheetId="6">'6'!$A$2:$F$13</definedName>
    <definedName name="_xlnm.Print_Area" localSheetId="7">'7'!$A$2:$F$16</definedName>
    <definedName name="_xlnm.Print_Area" localSheetId="8">'8'!$A$2:$F$38</definedName>
    <definedName name="_xlnm.Print_Area" localSheetId="9">'9'!$A$2:$F$15</definedName>
    <definedName name="_xlnm.Print_Area" localSheetId="25">'Acronyms and Definitions'!$B$1:$C$52</definedName>
    <definedName name="_xlnm.Print_Area" localSheetId="26">'Action Log'!$B$1:$S$40</definedName>
    <definedName name="_xlnm.Print_Area" localSheetId="0">'Main Menu'!$B$2:$L$45</definedName>
    <definedName name="_xlnm.Print_Area" localSheetId="27">Summary!$B$1:$F$30</definedName>
    <definedName name="_xlnm.Print_Titles" localSheetId="1">'1'!$4:$4</definedName>
    <definedName name="_xlnm.Print_Titles" localSheetId="10">'10'!$4:$4</definedName>
    <definedName name="_xlnm.Print_Titles" localSheetId="11">'11'!$4:$4</definedName>
    <definedName name="_xlnm.Print_Titles" localSheetId="12">'12'!$4:$4</definedName>
    <definedName name="_xlnm.Print_Titles" localSheetId="13">'13'!$4:$4</definedName>
    <definedName name="_xlnm.Print_Titles" localSheetId="14">'14'!$4:$4</definedName>
    <definedName name="_xlnm.Print_Titles" localSheetId="15">'15'!$4:$4</definedName>
    <definedName name="_xlnm.Print_Titles" localSheetId="16">'16'!$4:$4</definedName>
    <definedName name="_xlnm.Print_Titles" localSheetId="17">'17'!$4:$4</definedName>
    <definedName name="_xlnm.Print_Titles" localSheetId="18">'18'!$4:$4</definedName>
    <definedName name="_xlnm.Print_Titles" localSheetId="19">'19'!$4:$4</definedName>
    <definedName name="_xlnm.Print_Titles" localSheetId="2">'2'!$4:$4</definedName>
    <definedName name="_xlnm.Print_Titles" localSheetId="20">'20'!$4:$4</definedName>
    <definedName name="_xlnm.Print_Titles" localSheetId="21">'21'!$4:$4</definedName>
    <definedName name="_xlnm.Print_Titles" localSheetId="22">'22'!$4:$4</definedName>
    <definedName name="_xlnm.Print_Titles" localSheetId="23">'23'!$4:$4</definedName>
    <definedName name="_xlnm.Print_Titles" localSheetId="24">'24'!$4:$4</definedName>
    <definedName name="_xlnm.Print_Titles" localSheetId="3">'3'!$4:$4</definedName>
    <definedName name="_xlnm.Print_Titles" localSheetId="4">'4'!$4:$4</definedName>
    <definedName name="_xlnm.Print_Titles" localSheetId="5">'5'!$4:$4</definedName>
    <definedName name="_xlnm.Print_Titles" localSheetId="6">'6'!$4:$4</definedName>
    <definedName name="_xlnm.Print_Titles" localSheetId="7">'7'!$4:$4</definedName>
    <definedName name="_xlnm.Print_Titles" localSheetId="8">'8'!$4:$4</definedName>
    <definedName name="_xlnm.Print_Titles" localSheetId="9">'9'!$4:$4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48" l="1"/>
  <c r="I32" i="48"/>
  <c r="B30" i="46"/>
  <c r="D8" i="70"/>
  <c r="E30" i="46"/>
  <c r="I7" i="70"/>
  <c r="J7" i="70"/>
  <c r="H7" i="70"/>
  <c r="J6" i="70"/>
  <c r="I6" i="70"/>
  <c r="H6" i="70"/>
  <c r="I5" i="70"/>
  <c r="J5" i="70"/>
  <c r="H5" i="70"/>
  <c r="B29" i="46"/>
  <c r="D10" i="69"/>
  <c r="E29" i="46"/>
  <c r="J9" i="69"/>
  <c r="I9" i="69"/>
  <c r="H9" i="69"/>
  <c r="J8" i="69"/>
  <c r="I8" i="69"/>
  <c r="H8" i="69"/>
  <c r="J7" i="69"/>
  <c r="I7" i="69"/>
  <c r="H7" i="69"/>
  <c r="I6" i="69"/>
  <c r="J6" i="69"/>
  <c r="H6" i="69"/>
  <c r="I5" i="69"/>
  <c r="H5" i="69"/>
  <c r="J5" i="69"/>
  <c r="B28" i="46"/>
  <c r="D12" i="68"/>
  <c r="E28" i="46"/>
  <c r="I11" i="68"/>
  <c r="H11" i="68"/>
  <c r="I10" i="68"/>
  <c r="J10" i="68"/>
  <c r="H10" i="68"/>
  <c r="I9" i="68"/>
  <c r="H9" i="68"/>
  <c r="I8" i="68"/>
  <c r="H8" i="68"/>
  <c r="I7" i="68"/>
  <c r="J7" i="68"/>
  <c r="H7" i="68"/>
  <c r="I6" i="68"/>
  <c r="J6" i="68"/>
  <c r="H6" i="68"/>
  <c r="I5" i="68"/>
  <c r="J5" i="68"/>
  <c r="H5" i="68"/>
  <c r="J8" i="70"/>
  <c r="C30" i="46"/>
  <c r="J10" i="69"/>
  <c r="C29" i="46"/>
  <c r="J11" i="68"/>
  <c r="J9" i="68"/>
  <c r="J8" i="68"/>
  <c r="B27" i="46"/>
  <c r="D8" i="67"/>
  <c r="E27" i="46"/>
  <c r="I7" i="67"/>
  <c r="J7" i="67"/>
  <c r="H7" i="67"/>
  <c r="I6" i="67"/>
  <c r="H6" i="67"/>
  <c r="J6" i="67"/>
  <c r="I5" i="67"/>
  <c r="J5" i="67"/>
  <c r="H5" i="67"/>
  <c r="B26" i="46"/>
  <c r="D9" i="66"/>
  <c r="E26" i="46"/>
  <c r="I8" i="66"/>
  <c r="J8" i="66"/>
  <c r="H8" i="66"/>
  <c r="I7" i="66"/>
  <c r="J7" i="66"/>
  <c r="H7" i="66"/>
  <c r="I6" i="66"/>
  <c r="J6" i="66"/>
  <c r="H6" i="66"/>
  <c r="I5" i="66"/>
  <c r="J5" i="66"/>
  <c r="H5" i="66"/>
  <c r="B25" i="46"/>
  <c r="D21" i="65"/>
  <c r="E25" i="46"/>
  <c r="J20" i="65"/>
  <c r="I20" i="65"/>
  <c r="H20" i="65"/>
  <c r="J19" i="65"/>
  <c r="I19" i="65"/>
  <c r="H19" i="65"/>
  <c r="J18" i="65"/>
  <c r="I18" i="65"/>
  <c r="H18" i="65"/>
  <c r="J17" i="65"/>
  <c r="I17" i="65"/>
  <c r="H17" i="65"/>
  <c r="J16" i="65"/>
  <c r="I16" i="65"/>
  <c r="H16" i="65"/>
  <c r="J15" i="65"/>
  <c r="I15" i="65"/>
  <c r="H15" i="65"/>
  <c r="J14" i="65"/>
  <c r="I14" i="65"/>
  <c r="H14" i="65"/>
  <c r="J13" i="65"/>
  <c r="I13" i="65"/>
  <c r="H13" i="65"/>
  <c r="J12" i="65"/>
  <c r="I12" i="65"/>
  <c r="H12" i="65"/>
  <c r="J11" i="65"/>
  <c r="I11" i="65"/>
  <c r="H11" i="65"/>
  <c r="J10" i="65"/>
  <c r="I10" i="65"/>
  <c r="H10" i="65"/>
  <c r="J9" i="65"/>
  <c r="I9" i="65"/>
  <c r="H9" i="65"/>
  <c r="J8" i="65"/>
  <c r="I8" i="65"/>
  <c r="H8" i="65"/>
  <c r="J7" i="65"/>
  <c r="I7" i="65"/>
  <c r="H7" i="65"/>
  <c r="I6" i="65"/>
  <c r="H6" i="65"/>
  <c r="J6" i="65"/>
  <c r="I5" i="65"/>
  <c r="H5" i="65"/>
  <c r="J5" i="65"/>
  <c r="B24" i="46"/>
  <c r="D9" i="64"/>
  <c r="E24" i="46"/>
  <c r="I8" i="64"/>
  <c r="H8" i="64"/>
  <c r="I7" i="64"/>
  <c r="J7" i="64"/>
  <c r="H7" i="64"/>
  <c r="I6" i="64"/>
  <c r="J6" i="64"/>
  <c r="H6" i="64"/>
  <c r="I5" i="64"/>
  <c r="H5" i="64"/>
  <c r="J5" i="64"/>
  <c r="B23" i="46"/>
  <c r="D13" i="63"/>
  <c r="E23" i="46"/>
  <c r="I12" i="63"/>
  <c r="H12" i="63"/>
  <c r="I11" i="63"/>
  <c r="H11" i="63"/>
  <c r="I10" i="63"/>
  <c r="H10" i="63"/>
  <c r="J10" i="63"/>
  <c r="I9" i="63"/>
  <c r="H9" i="63"/>
  <c r="I8" i="63"/>
  <c r="J8" i="63"/>
  <c r="H8" i="63"/>
  <c r="I7" i="63"/>
  <c r="J7" i="63"/>
  <c r="H7" i="63"/>
  <c r="I6" i="63"/>
  <c r="H6" i="63"/>
  <c r="J6" i="63"/>
  <c r="I5" i="63"/>
  <c r="J5" i="63"/>
  <c r="H5" i="63"/>
  <c r="B22" i="46"/>
  <c r="H6" i="62"/>
  <c r="I6" i="62"/>
  <c r="J6" i="62"/>
  <c r="D8" i="62"/>
  <c r="E22" i="46"/>
  <c r="I7" i="62"/>
  <c r="H7" i="62"/>
  <c r="I5" i="62"/>
  <c r="J5" i="62"/>
  <c r="H5" i="62"/>
  <c r="B21" i="46"/>
  <c r="D7" i="61"/>
  <c r="E21" i="46"/>
  <c r="I6" i="61"/>
  <c r="J6" i="61"/>
  <c r="H6" i="61"/>
  <c r="I5" i="61"/>
  <c r="H5" i="61"/>
  <c r="B20" i="46"/>
  <c r="D12" i="60"/>
  <c r="E20" i="46"/>
  <c r="I11" i="60"/>
  <c r="H11" i="60"/>
  <c r="I10" i="60"/>
  <c r="H10" i="60"/>
  <c r="J10" i="60"/>
  <c r="I9" i="60"/>
  <c r="H9" i="60"/>
  <c r="I8" i="60"/>
  <c r="J8" i="60"/>
  <c r="H8" i="60"/>
  <c r="I7" i="60"/>
  <c r="H7" i="60"/>
  <c r="I6" i="60"/>
  <c r="H6" i="60"/>
  <c r="J6" i="60"/>
  <c r="I5" i="60"/>
  <c r="J5" i="60"/>
  <c r="H5" i="60"/>
  <c r="B19" i="46"/>
  <c r="D14" i="59"/>
  <c r="E19" i="46"/>
  <c r="I13" i="59"/>
  <c r="H13" i="59"/>
  <c r="I12" i="59"/>
  <c r="J12" i="59"/>
  <c r="H12" i="59"/>
  <c r="I11" i="59"/>
  <c r="J11" i="59"/>
  <c r="H11" i="59"/>
  <c r="I10" i="59"/>
  <c r="H10" i="59"/>
  <c r="J10" i="59"/>
  <c r="I9" i="59"/>
  <c r="J9" i="59"/>
  <c r="H9" i="59"/>
  <c r="J8" i="59"/>
  <c r="I8" i="59"/>
  <c r="H8" i="59"/>
  <c r="I7" i="59"/>
  <c r="J7" i="59"/>
  <c r="H7" i="59"/>
  <c r="I6" i="59"/>
  <c r="H6" i="59"/>
  <c r="J6" i="59"/>
  <c r="I5" i="59"/>
  <c r="J5" i="59"/>
  <c r="H5" i="59"/>
  <c r="B18" i="46"/>
  <c r="D14" i="58"/>
  <c r="E18" i="46"/>
  <c r="I13" i="58"/>
  <c r="H13" i="58"/>
  <c r="I12" i="58"/>
  <c r="J12" i="58"/>
  <c r="H12" i="58"/>
  <c r="I11" i="58"/>
  <c r="H11" i="58"/>
  <c r="I10" i="58"/>
  <c r="H10" i="58"/>
  <c r="I9" i="58"/>
  <c r="H9" i="58"/>
  <c r="I8" i="58"/>
  <c r="J8" i="58"/>
  <c r="H8" i="58"/>
  <c r="I7" i="58"/>
  <c r="H7" i="58"/>
  <c r="I6" i="58"/>
  <c r="H6" i="58"/>
  <c r="I5" i="58"/>
  <c r="H5" i="58"/>
  <c r="H10" i="57"/>
  <c r="I10" i="57"/>
  <c r="J10" i="57"/>
  <c r="H11" i="57"/>
  <c r="J11" i="57"/>
  <c r="I11" i="57"/>
  <c r="H12" i="57"/>
  <c r="I12" i="57"/>
  <c r="J12" i="57"/>
  <c r="B17" i="46"/>
  <c r="D16" i="57"/>
  <c r="E17" i="46"/>
  <c r="I15" i="57"/>
  <c r="J15" i="57"/>
  <c r="H15" i="57"/>
  <c r="I14" i="57"/>
  <c r="J14" i="57"/>
  <c r="H14" i="57"/>
  <c r="I13" i="57"/>
  <c r="J13" i="57"/>
  <c r="H13" i="57"/>
  <c r="I9" i="57"/>
  <c r="J9" i="57"/>
  <c r="H9" i="57"/>
  <c r="I8" i="57"/>
  <c r="J8" i="57"/>
  <c r="H8" i="57"/>
  <c r="J7" i="57"/>
  <c r="I7" i="57"/>
  <c r="H7" i="57"/>
  <c r="I6" i="57"/>
  <c r="J6" i="57"/>
  <c r="H6" i="57"/>
  <c r="I5" i="57"/>
  <c r="H5" i="57"/>
  <c r="J5" i="57"/>
  <c r="J12" i="68"/>
  <c r="C28" i="46"/>
  <c r="J8" i="67"/>
  <c r="C27" i="46"/>
  <c r="J9" i="66"/>
  <c r="C26" i="46"/>
  <c r="J8" i="64"/>
  <c r="J9" i="64"/>
  <c r="C24" i="46"/>
  <c r="J21" i="65"/>
  <c r="C25" i="46"/>
  <c r="J11" i="63"/>
  <c r="J12" i="63"/>
  <c r="J9" i="63"/>
  <c r="J13" i="63"/>
  <c r="C23" i="46"/>
  <c r="J7" i="62"/>
  <c r="J8" i="62"/>
  <c r="C22" i="46"/>
  <c r="J5" i="61"/>
  <c r="J7" i="61"/>
  <c r="C21" i="46"/>
  <c r="J9" i="60"/>
  <c r="J7" i="60"/>
  <c r="J11" i="60"/>
  <c r="J13" i="59"/>
  <c r="J14" i="59"/>
  <c r="C19" i="46"/>
  <c r="J7" i="58"/>
  <c r="J10" i="58"/>
  <c r="J5" i="58"/>
  <c r="J11" i="58"/>
  <c r="J9" i="58"/>
  <c r="J6" i="58"/>
  <c r="J13" i="58"/>
  <c r="J16" i="57"/>
  <c r="C17" i="46"/>
  <c r="B16" i="46"/>
  <c r="D13" i="56"/>
  <c r="E16" i="46"/>
  <c r="I12" i="56"/>
  <c r="J12" i="56"/>
  <c r="H12" i="56"/>
  <c r="I11" i="56"/>
  <c r="H11" i="56"/>
  <c r="I10" i="56"/>
  <c r="H10" i="56"/>
  <c r="I9" i="56"/>
  <c r="J9" i="56"/>
  <c r="H9" i="56"/>
  <c r="I8" i="56"/>
  <c r="H8" i="56"/>
  <c r="I7" i="56"/>
  <c r="H7" i="56"/>
  <c r="I6" i="56"/>
  <c r="H6" i="56"/>
  <c r="J5" i="56"/>
  <c r="I5" i="56"/>
  <c r="H5" i="56"/>
  <c r="B15" i="46"/>
  <c r="J14" i="58"/>
  <c r="C18" i="46"/>
  <c r="J12" i="60"/>
  <c r="C20" i="46"/>
  <c r="J6" i="56"/>
  <c r="J10" i="56"/>
  <c r="J7" i="56"/>
  <c r="J11" i="56"/>
  <c r="J8" i="56"/>
  <c r="J13" i="56"/>
  <c r="C16" i="46"/>
  <c r="D16" i="55"/>
  <c r="E15" i="46"/>
  <c r="I15" i="55"/>
  <c r="J15" i="55"/>
  <c r="H15" i="55"/>
  <c r="I14" i="55"/>
  <c r="H14" i="55"/>
  <c r="I13" i="55"/>
  <c r="H13" i="55"/>
  <c r="J13" i="55"/>
  <c r="I12" i="55"/>
  <c r="H12" i="55"/>
  <c r="I11" i="55"/>
  <c r="H11" i="55"/>
  <c r="J11" i="55"/>
  <c r="I10" i="55"/>
  <c r="J10" i="55"/>
  <c r="H10" i="55"/>
  <c r="I9" i="55"/>
  <c r="H9" i="55"/>
  <c r="J9" i="55"/>
  <c r="I8" i="55"/>
  <c r="J8" i="55"/>
  <c r="H8" i="55"/>
  <c r="I7" i="55"/>
  <c r="H7" i="55"/>
  <c r="I6" i="55"/>
  <c r="J6" i="55"/>
  <c r="H6" i="55"/>
  <c r="I5" i="55"/>
  <c r="H5" i="55"/>
  <c r="J5" i="55"/>
  <c r="J12" i="55"/>
  <c r="J14" i="55"/>
  <c r="J7" i="55"/>
  <c r="J16" i="55"/>
  <c r="C15" i="46"/>
  <c r="B13" i="46"/>
  <c r="H11" i="54"/>
  <c r="J11" i="54"/>
  <c r="I11" i="54"/>
  <c r="H12" i="54"/>
  <c r="I12" i="54"/>
  <c r="D17" i="54"/>
  <c r="E13" i="46"/>
  <c r="I16" i="54"/>
  <c r="H16" i="54"/>
  <c r="I15" i="54"/>
  <c r="H15" i="54"/>
  <c r="I14" i="54"/>
  <c r="H14" i="54"/>
  <c r="I13" i="54"/>
  <c r="H13" i="54"/>
  <c r="I10" i="54"/>
  <c r="H10" i="54"/>
  <c r="I9" i="54"/>
  <c r="H9" i="54"/>
  <c r="I8" i="54"/>
  <c r="H8" i="54"/>
  <c r="I7" i="54"/>
  <c r="J7" i="54"/>
  <c r="H7" i="54"/>
  <c r="I6" i="54"/>
  <c r="H6" i="54"/>
  <c r="I5" i="54"/>
  <c r="H5" i="54"/>
  <c r="J12" i="54"/>
  <c r="J9" i="54"/>
  <c r="J10" i="54"/>
  <c r="J6" i="54"/>
  <c r="J13" i="54"/>
  <c r="J8" i="54"/>
  <c r="J14" i="54"/>
  <c r="J16" i="54"/>
  <c r="J5" i="54"/>
  <c r="J15" i="54"/>
  <c r="B12" i="46"/>
  <c r="D14" i="53"/>
  <c r="E12" i="46"/>
  <c r="I13" i="53"/>
  <c r="H13" i="53"/>
  <c r="I12" i="53"/>
  <c r="H12" i="53"/>
  <c r="I11" i="53"/>
  <c r="H11" i="53"/>
  <c r="I10" i="53"/>
  <c r="H10" i="53"/>
  <c r="J10" i="53"/>
  <c r="I9" i="53"/>
  <c r="H9" i="53"/>
  <c r="I8" i="53"/>
  <c r="H8" i="53"/>
  <c r="I7" i="53"/>
  <c r="H7" i="53"/>
  <c r="I6" i="53"/>
  <c r="H6" i="53"/>
  <c r="I5" i="53"/>
  <c r="J5" i="53"/>
  <c r="H5" i="53"/>
  <c r="B11" i="46"/>
  <c r="D16" i="52"/>
  <c r="E11" i="46"/>
  <c r="I15" i="52"/>
  <c r="H15" i="52"/>
  <c r="I14" i="52"/>
  <c r="H14" i="52"/>
  <c r="J14" i="52"/>
  <c r="I13" i="52"/>
  <c r="H13" i="52"/>
  <c r="I12" i="52"/>
  <c r="J12" i="52"/>
  <c r="H12" i="52"/>
  <c r="I11" i="52"/>
  <c r="H11" i="52"/>
  <c r="I10" i="52"/>
  <c r="H10" i="52"/>
  <c r="J10" i="52"/>
  <c r="I9" i="52"/>
  <c r="J9" i="52"/>
  <c r="H9" i="52"/>
  <c r="I8" i="52"/>
  <c r="H8" i="52"/>
  <c r="I7" i="52"/>
  <c r="J7" i="52"/>
  <c r="H7" i="52"/>
  <c r="I6" i="52"/>
  <c r="H6" i="52"/>
  <c r="J6" i="52"/>
  <c r="I5" i="52"/>
  <c r="J5" i="52"/>
  <c r="H5" i="52"/>
  <c r="J17" i="54"/>
  <c r="C13" i="46"/>
  <c r="J8" i="53"/>
  <c r="J12" i="53"/>
  <c r="J7" i="53"/>
  <c r="J9" i="53"/>
  <c r="J13" i="53"/>
  <c r="J6" i="53"/>
  <c r="J11" i="53"/>
  <c r="J13" i="52"/>
  <c r="J11" i="52"/>
  <c r="J8" i="52"/>
  <c r="J15" i="52"/>
  <c r="B10" i="46"/>
  <c r="D18" i="51"/>
  <c r="E10" i="46"/>
  <c r="H16" i="51"/>
  <c r="I16" i="51"/>
  <c r="J16" i="51"/>
  <c r="I17" i="51"/>
  <c r="J17" i="51"/>
  <c r="H17" i="51"/>
  <c r="I15" i="51"/>
  <c r="J15" i="51"/>
  <c r="H15" i="51"/>
  <c r="I14" i="51"/>
  <c r="J14" i="51"/>
  <c r="H14" i="51"/>
  <c r="I13" i="51"/>
  <c r="H13" i="51"/>
  <c r="J13" i="51"/>
  <c r="I12" i="51"/>
  <c r="J12" i="51"/>
  <c r="H12" i="51"/>
  <c r="J11" i="51"/>
  <c r="I11" i="51"/>
  <c r="H11" i="51"/>
  <c r="I10" i="51"/>
  <c r="J10" i="51"/>
  <c r="H10" i="51"/>
  <c r="J9" i="51"/>
  <c r="I9" i="51"/>
  <c r="H9" i="51"/>
  <c r="I8" i="51"/>
  <c r="J8" i="51"/>
  <c r="H8" i="51"/>
  <c r="I7" i="51"/>
  <c r="J7" i="51"/>
  <c r="H7" i="51"/>
  <c r="I6" i="51"/>
  <c r="J6" i="51"/>
  <c r="H6" i="51"/>
  <c r="I5" i="51"/>
  <c r="H5" i="51"/>
  <c r="J5" i="51"/>
  <c r="B9" i="46"/>
  <c r="J14" i="53"/>
  <c r="C12" i="46"/>
  <c r="J16" i="52"/>
  <c r="C11" i="46"/>
  <c r="J18" i="51"/>
  <c r="C10" i="46"/>
  <c r="H8" i="50"/>
  <c r="I8" i="50"/>
  <c r="J8" i="50"/>
  <c r="H9" i="50"/>
  <c r="I9" i="50"/>
  <c r="J9" i="50"/>
  <c r="H10" i="50"/>
  <c r="I10" i="50"/>
  <c r="J10" i="50"/>
  <c r="H11" i="50"/>
  <c r="I11" i="50"/>
  <c r="J11" i="50"/>
  <c r="H12" i="50"/>
  <c r="I12" i="50"/>
  <c r="J12" i="50"/>
  <c r="D17" i="50"/>
  <c r="E9" i="46"/>
  <c r="I16" i="50"/>
  <c r="J16" i="50"/>
  <c r="H16" i="50"/>
  <c r="I15" i="50"/>
  <c r="H15" i="50"/>
  <c r="J15" i="50"/>
  <c r="I14" i="50"/>
  <c r="J14" i="50"/>
  <c r="H14" i="50"/>
  <c r="I13" i="50"/>
  <c r="J13" i="50"/>
  <c r="H13" i="50"/>
  <c r="J7" i="50"/>
  <c r="I7" i="50"/>
  <c r="H7" i="50"/>
  <c r="I6" i="50"/>
  <c r="J6" i="50"/>
  <c r="H6" i="50"/>
  <c r="J5" i="50"/>
  <c r="I5" i="50"/>
  <c r="H5" i="50"/>
  <c r="B8" i="46"/>
  <c r="D8" i="49"/>
  <c r="E8" i="46"/>
  <c r="I7" i="49"/>
  <c r="H7" i="49"/>
  <c r="J7" i="49"/>
  <c r="I6" i="49"/>
  <c r="J6" i="49"/>
  <c r="H6" i="49"/>
  <c r="I5" i="49"/>
  <c r="H5" i="49"/>
  <c r="J5" i="49"/>
  <c r="J17" i="50"/>
  <c r="C9" i="46"/>
  <c r="J8" i="49"/>
  <c r="C8" i="46"/>
  <c r="F8" i="46"/>
  <c r="F9" i="46"/>
  <c r="F10" i="46"/>
  <c r="F11" i="46"/>
  <c r="F12" i="46"/>
  <c r="F13" i="46"/>
  <c r="F15" i="46"/>
  <c r="F16" i="46"/>
  <c r="F17" i="46"/>
  <c r="F18" i="46"/>
  <c r="F19" i="46"/>
  <c r="F20" i="46"/>
  <c r="F21" i="46"/>
  <c r="F22" i="46"/>
  <c r="F23" i="46"/>
  <c r="F24" i="46"/>
  <c r="F25" i="46"/>
  <c r="F26" i="46"/>
  <c r="F27" i="46"/>
  <c r="F28" i="46"/>
  <c r="F29" i="46"/>
  <c r="F30" i="46"/>
  <c r="G32" i="48"/>
  <c r="B14" i="46"/>
  <c r="D39" i="47"/>
  <c r="E14" i="46"/>
  <c r="F14" i="46"/>
  <c r="B7" i="46"/>
  <c r="H5" i="47"/>
  <c r="I5" i="47"/>
  <c r="H6" i="47"/>
  <c r="J6" i="47"/>
  <c r="I6" i="47"/>
  <c r="H7" i="47"/>
  <c r="I7" i="47"/>
  <c r="J7" i="47"/>
  <c r="H8" i="47"/>
  <c r="I8" i="47"/>
  <c r="J8" i="47"/>
  <c r="H9" i="47"/>
  <c r="I9" i="47"/>
  <c r="J9" i="47"/>
  <c r="H10" i="47"/>
  <c r="I10" i="47"/>
  <c r="J10" i="47"/>
  <c r="H11" i="47"/>
  <c r="I11" i="47"/>
  <c r="J11" i="47"/>
  <c r="H12" i="47"/>
  <c r="I12" i="47"/>
  <c r="J12" i="47"/>
  <c r="H13" i="47"/>
  <c r="I13" i="47"/>
  <c r="J13" i="47"/>
  <c r="H14" i="47"/>
  <c r="I14" i="47"/>
  <c r="J14" i="47"/>
  <c r="H15" i="47"/>
  <c r="I15" i="47"/>
  <c r="J15" i="47"/>
  <c r="H16" i="47"/>
  <c r="I16" i="47"/>
  <c r="J16" i="47"/>
  <c r="H17" i="47"/>
  <c r="I17" i="47"/>
  <c r="J17" i="47"/>
  <c r="H18" i="47"/>
  <c r="I18" i="47"/>
  <c r="J18" i="47"/>
  <c r="H19" i="47"/>
  <c r="I19" i="47"/>
  <c r="J19" i="47"/>
  <c r="H20" i="47"/>
  <c r="I20" i="47"/>
  <c r="J20" i="47"/>
  <c r="H21" i="47"/>
  <c r="I21" i="47"/>
  <c r="J21" i="47"/>
  <c r="H22" i="47"/>
  <c r="I22" i="47"/>
  <c r="J22" i="47"/>
  <c r="H23" i="47"/>
  <c r="I23" i="47"/>
  <c r="J23" i="47"/>
  <c r="H24" i="47"/>
  <c r="I24" i="47"/>
  <c r="J24" i="47"/>
  <c r="H25" i="47"/>
  <c r="I25" i="47"/>
  <c r="J25" i="47"/>
  <c r="H26" i="47"/>
  <c r="I26" i="47"/>
  <c r="J26" i="47"/>
  <c r="H27" i="47"/>
  <c r="I27" i="47"/>
  <c r="J27" i="47"/>
  <c r="H28" i="47"/>
  <c r="I28" i="47"/>
  <c r="J28" i="47"/>
  <c r="H29" i="47"/>
  <c r="I29" i="47"/>
  <c r="J29" i="47"/>
  <c r="H30" i="47"/>
  <c r="I30" i="47"/>
  <c r="J30" i="47"/>
  <c r="H31" i="47"/>
  <c r="I31" i="47"/>
  <c r="J31" i="47"/>
  <c r="H32" i="47"/>
  <c r="I32" i="47"/>
  <c r="J32" i="47"/>
  <c r="H33" i="47"/>
  <c r="I33" i="47"/>
  <c r="J33" i="47"/>
  <c r="H34" i="47"/>
  <c r="I34" i="47"/>
  <c r="J34" i="47"/>
  <c r="H35" i="47"/>
  <c r="I35" i="47"/>
  <c r="J35" i="47"/>
  <c r="H36" i="47"/>
  <c r="I36" i="47"/>
  <c r="J36" i="47"/>
  <c r="H37" i="47"/>
  <c r="I37" i="47"/>
  <c r="J37" i="47"/>
  <c r="J38" i="47"/>
  <c r="I38" i="47"/>
  <c r="H38" i="47"/>
  <c r="J5" i="47"/>
  <c r="J39" i="47"/>
  <c r="C14" i="46"/>
  <c r="H6" i="22"/>
  <c r="I6" i="22"/>
  <c r="H7" i="22"/>
  <c r="I7" i="22"/>
  <c r="H8" i="22"/>
  <c r="I8" i="22"/>
  <c r="H9" i="22"/>
  <c r="I9" i="22"/>
  <c r="H10" i="22"/>
  <c r="I10" i="22"/>
  <c r="H11" i="22"/>
  <c r="I11" i="22"/>
  <c r="H12" i="22"/>
  <c r="I12" i="22"/>
  <c r="I5" i="22"/>
  <c r="H5" i="22"/>
  <c r="D13" i="22"/>
  <c r="E7" i="46"/>
  <c r="J7" i="22"/>
  <c r="J11" i="22"/>
  <c r="J12" i="22"/>
  <c r="J6" i="22"/>
  <c r="J9" i="22"/>
  <c r="J10" i="22"/>
  <c r="J8" i="22"/>
  <c r="J5" i="22"/>
  <c r="J13" i="22"/>
  <c r="C7" i="46"/>
  <c r="F7" i="46"/>
</calcChain>
</file>

<file path=xl/sharedStrings.xml><?xml version="1.0" encoding="utf-8"?>
<sst xmlns="http://schemas.openxmlformats.org/spreadsheetml/2006/main" count="1062" uniqueCount="757">
  <si>
    <t>1B</t>
  </si>
  <si>
    <t xml:space="preserve">1A </t>
  </si>
  <si>
    <t>1C</t>
  </si>
  <si>
    <t>1D</t>
  </si>
  <si>
    <t>1G</t>
  </si>
  <si>
    <t>1H</t>
  </si>
  <si>
    <t>Corrective actions are taken to eliminate the cause of an environmental positive.  They are effective, appropriate and documented.</t>
  </si>
  <si>
    <t>6F</t>
  </si>
  <si>
    <t>6A</t>
  </si>
  <si>
    <t>6B</t>
  </si>
  <si>
    <t>6C</t>
  </si>
  <si>
    <t>6D</t>
  </si>
  <si>
    <t>6E</t>
  </si>
  <si>
    <t>4F</t>
  </si>
  <si>
    <t>4G</t>
  </si>
  <si>
    <t>3B</t>
  </si>
  <si>
    <t>3C</t>
  </si>
  <si>
    <t>3E</t>
  </si>
  <si>
    <t>3F</t>
  </si>
  <si>
    <t>3G</t>
  </si>
  <si>
    <t>3H</t>
  </si>
  <si>
    <t>3I</t>
  </si>
  <si>
    <t>4A</t>
  </si>
  <si>
    <t>4B</t>
  </si>
  <si>
    <t>4C</t>
  </si>
  <si>
    <t>4D</t>
  </si>
  <si>
    <t>4E</t>
  </si>
  <si>
    <t>#</t>
  </si>
  <si>
    <t>9A</t>
  </si>
  <si>
    <t>9B</t>
  </si>
  <si>
    <t>9C</t>
  </si>
  <si>
    <t>9D</t>
  </si>
  <si>
    <t>9E</t>
  </si>
  <si>
    <t>9F</t>
  </si>
  <si>
    <t>10A</t>
  </si>
  <si>
    <t>10B</t>
  </si>
  <si>
    <t>10C</t>
  </si>
  <si>
    <t>10D</t>
  </si>
  <si>
    <t>10E</t>
  </si>
  <si>
    <t>10F</t>
  </si>
  <si>
    <t>13A</t>
  </si>
  <si>
    <t>13B</t>
  </si>
  <si>
    <t>13C</t>
  </si>
  <si>
    <t>13D</t>
  </si>
  <si>
    <t>13E</t>
  </si>
  <si>
    <t>13F</t>
  </si>
  <si>
    <t>14A</t>
  </si>
  <si>
    <t>14B</t>
  </si>
  <si>
    <t>14C</t>
  </si>
  <si>
    <t>14D</t>
  </si>
  <si>
    <t>14E</t>
  </si>
  <si>
    <t>14F</t>
  </si>
  <si>
    <t>15A</t>
  </si>
  <si>
    <t>15B</t>
  </si>
  <si>
    <t>17A</t>
  </si>
  <si>
    <t>17B</t>
  </si>
  <si>
    <t>17C</t>
  </si>
  <si>
    <t>17D</t>
  </si>
  <si>
    <t>18A</t>
  </si>
  <si>
    <t>19A</t>
  </si>
  <si>
    <t>20A</t>
  </si>
  <si>
    <t>21A</t>
  </si>
  <si>
    <t>21B</t>
  </si>
  <si>
    <t>22A</t>
  </si>
  <si>
    <t>22B</t>
  </si>
  <si>
    <t>22C</t>
  </si>
  <si>
    <t>22D</t>
  </si>
  <si>
    <t>6G</t>
  </si>
  <si>
    <t>6H</t>
  </si>
  <si>
    <t>Tools for sanitation are stored in a clean, dry and sanitary manner; are controlled through labeling or color coding; and are not interchanged or stored with production or janitorial tools.</t>
  </si>
  <si>
    <t>Plant water used for sanitation is analyzed annually for complete mineral/chemical composition to ensure effectiveness and efficiency of the sanitation chemicals being used.</t>
  </si>
  <si>
    <t>10G</t>
  </si>
  <si>
    <t>10H</t>
  </si>
  <si>
    <t>Non-EPA or equivalent registered pesticides are not used at the facility.</t>
  </si>
  <si>
    <t>Pesticide usage records are kept for the period necessary to meet state or local regulatory requirements.</t>
  </si>
  <si>
    <t>The coding format is agreed upon with contract manufacturers and understood with licensees, joint ventures and raw material suppliers.</t>
  </si>
  <si>
    <t>Rework containing an allergen or sensitizing agent is clearly identified and is only used in products which contain the same allergen or sensitizing agent.</t>
  </si>
  <si>
    <t>3J</t>
  </si>
  <si>
    <t>9G</t>
  </si>
  <si>
    <t>9H</t>
  </si>
  <si>
    <t>9I</t>
  </si>
  <si>
    <t>13G</t>
  </si>
  <si>
    <t>14G</t>
  </si>
  <si>
    <t>Minimum Practice</t>
  </si>
  <si>
    <t>Best Practice</t>
  </si>
  <si>
    <t>20B</t>
  </si>
  <si>
    <t>20C</t>
  </si>
  <si>
    <t>Hazardous chemicals are phased out of normal use where possible.</t>
  </si>
  <si>
    <t>1F</t>
  </si>
  <si>
    <t>The risk assessment is evaluated every year or when a change occurs.</t>
  </si>
  <si>
    <t>Exception provisions are in place to purchase materials from non-approved suppliers.</t>
  </si>
  <si>
    <t>Only authorized persons can release product.</t>
  </si>
  <si>
    <t xml:space="preserve">Facility site and buildings are of suitable construction and design to facilitate maintenance and sanitary operations.  </t>
  </si>
  <si>
    <t>Air systems can be accessed to clean and change filters.</t>
  </si>
  <si>
    <t>Air intakes are located to prevent the intake of contaminated air.</t>
  </si>
  <si>
    <t>Lunchrooms and change rooms are separate from and do not lead directly into food processing areas.</t>
  </si>
  <si>
    <t>Lunchrooms and change rooms are correctly ventilated, maintained, and supplied with adequate locker space for employees personal belongings.</t>
  </si>
  <si>
    <t>Drainage and sewage systems are equipped with appropriate traps and vents.</t>
  </si>
  <si>
    <t>2B</t>
  </si>
  <si>
    <t>2C</t>
  </si>
  <si>
    <t xml:space="preserve">Immediate capability to provide notice/complaint on defective material.  </t>
  </si>
  <si>
    <t>3D</t>
  </si>
  <si>
    <t>Records are in place to prove chain of custody from producing location to customer receipt location.  Electronic verification occurs of item and approved supplier manufacturing location.</t>
  </si>
  <si>
    <t>All employees receive allergen training.  After training is completed, employees are evaluated after a pre-defined time to determine if training was effective.</t>
  </si>
  <si>
    <t>An age management program is in place to assure proper rotation of materials and finished goods.</t>
  </si>
  <si>
    <t>6I</t>
  </si>
  <si>
    <t>A product specific production lot code is not to exceed a clean up to clean up production period.</t>
  </si>
  <si>
    <t xml:space="preserve">Contact numbers are proactively validated for accuracy.   Suppliers are required to provide updates as team members change.  </t>
  </si>
  <si>
    <t>21C</t>
  </si>
  <si>
    <t xml:space="preserve">  </t>
  </si>
  <si>
    <t>4H</t>
  </si>
  <si>
    <t>Finished product retention samples are collected and maintained.</t>
  </si>
  <si>
    <t>Raw material retention samples are collected and maintained.</t>
  </si>
  <si>
    <t>Ventilation prevents build-up of heat, steam, condensation, or dust.  Ventilation removes contaminated air.  Ventilation openings are equipped with close fitting screen or otherwise protected with non-corrosive material.  Ventilation design does not create cross contamination risk.</t>
  </si>
  <si>
    <t>Processing equipment is designed and constructed to be cleanable and is maintained in a sanitary condition.</t>
  </si>
  <si>
    <t>Lunchrooms contain separate hand washing equipment in addition to utensil washing equipment.</t>
  </si>
  <si>
    <t>Areas are designated for the storage and removal of waste and inedible material to prevent product contamination.  Waste disposal practices are in place and documented.</t>
  </si>
  <si>
    <t>Water used in processing is filtered at point of use.</t>
  </si>
  <si>
    <t>Recirculated water has a separate distribution system.</t>
  </si>
  <si>
    <t>An adequate gravel perimeter surrounds the building in non-paved areas.</t>
  </si>
  <si>
    <t>Laboratory methods follow accredited methods (Standard Methods for the Examination of Dairy Products, AOAC, BAM, etc.).  Changes to accredited methods have been validated using statistically valid sample sizes.</t>
  </si>
  <si>
    <t>Waste removal traffic patterns are identified and followed to prevent cross contamination with plant traffic.  Waste disposal areas are removed from production areas and are sealed to deter pest entry.</t>
  </si>
  <si>
    <t>The perimeter is fully paved.</t>
  </si>
  <si>
    <t>A system for documentation of bulk tanker cleaning is in place.</t>
  </si>
  <si>
    <t>3K</t>
  </si>
  <si>
    <t xml:space="preserve">The supply chain food safety risk management guidance program has been implemented.  </t>
  </si>
  <si>
    <t>After training is completed, employees are evaluated after a pre-defined time to determine if training was effective.  Employees receive feedback from pre-op inspections, internal audits and customer audits related to sanitation.</t>
  </si>
  <si>
    <t>Usage is tracked and trended to identify periods of increased or decreased usage and subsequent reasoning.</t>
  </si>
  <si>
    <t>Pesticides are not stored at the manufacturing location.   Pesticides are stored in separate and locked storage areas.</t>
  </si>
  <si>
    <t>N/A</t>
  </si>
  <si>
    <t>Min</t>
  </si>
  <si>
    <t>Best</t>
  </si>
  <si>
    <t>1E</t>
  </si>
  <si>
    <t>Senior management actively supports the food safety practices and programs.</t>
  </si>
  <si>
    <t>16A</t>
  </si>
  <si>
    <t>16B</t>
  </si>
  <si>
    <t>16C</t>
  </si>
  <si>
    <t>19B</t>
  </si>
  <si>
    <t>19C</t>
  </si>
  <si>
    <t xml:space="preserve">Audits are conducted during normal working hours with prior notice.  </t>
  </si>
  <si>
    <t>Employee lockers have sloped tops to deter storage of items and meshed doors to allow for ventilation and ease of inspection.</t>
  </si>
  <si>
    <t xml:space="preserve">Inbound products conform to receivers electronic scanning and bar-coding requirements.  </t>
  </si>
  <si>
    <t>GMP program is reviewed/updated annually or when changes occur.</t>
  </si>
  <si>
    <t xml:space="preserve">Sanitary design is based on established industry standards.  Facility has utilized Dairy Plant Food Safety Workshop for Medium and Large Enterprise matrix "Sanitary Design of Equipment and Facility" to promote best of class  programs. http://www.usdairy.com/FoodSafety/Pages/supplychain.aspx </t>
  </si>
  <si>
    <t>Challenge studies are revalidated on a periodic basis.</t>
  </si>
  <si>
    <t>CPTPAT compliance is required for cargo security.</t>
  </si>
  <si>
    <t>Management regularly participates in annual food safety training.</t>
  </si>
  <si>
    <t>Challenge studies are on file validating product food safety design and microbiological stability.</t>
  </si>
  <si>
    <t>Operational limits are set at CCP/PC limits.</t>
  </si>
  <si>
    <t>The Innovation Center for U.S. Dairy makes no representation or warranty with respect to the completeness, accuracy, reliability, or suitability of any information contained herein and you agree to release the Innovation Center from any liability that may result from your use of the information.</t>
  </si>
  <si>
    <t>24A</t>
  </si>
  <si>
    <t>24B</t>
  </si>
  <si>
    <t>24C</t>
  </si>
  <si>
    <t>Aw</t>
  </si>
  <si>
    <t>BOL</t>
  </si>
  <si>
    <t>CA</t>
  </si>
  <si>
    <t>Corrective Action</t>
  </si>
  <si>
    <t>CAPA</t>
  </si>
  <si>
    <t>CCP</t>
  </si>
  <si>
    <t>CIP</t>
  </si>
  <si>
    <t>CM</t>
  </si>
  <si>
    <t>COA</t>
  </si>
  <si>
    <t>COP</t>
  </si>
  <si>
    <t>C-TPAT</t>
  </si>
  <si>
    <t>Custom Trade Partnership Against Terrorism</t>
  </si>
  <si>
    <t>FREE-B</t>
  </si>
  <si>
    <t>Food Related Emergency Exercise Boxed set</t>
  </si>
  <si>
    <t>FSMA</t>
  </si>
  <si>
    <t>Food Safety Modernization Act</t>
  </si>
  <si>
    <t>GFSI</t>
  </si>
  <si>
    <t>Global Food Safety Initiative</t>
  </si>
  <si>
    <t>HACCP</t>
  </si>
  <si>
    <t>Hazard Analysis Critical Control Point</t>
  </si>
  <si>
    <t>HH</t>
  </si>
  <si>
    <t>ILT</t>
  </si>
  <si>
    <t>ISO</t>
  </si>
  <si>
    <t>International Organization of Standardization</t>
  </si>
  <si>
    <t>LACF</t>
  </si>
  <si>
    <t>MOC</t>
  </si>
  <si>
    <t>PCO</t>
  </si>
  <si>
    <t>PCQI</t>
  </si>
  <si>
    <t>PEM</t>
  </si>
  <si>
    <t>PO</t>
  </si>
  <si>
    <t>Qualified Individual</t>
  </si>
  <si>
    <t>QA</t>
  </si>
  <si>
    <t>RCA</t>
  </si>
  <si>
    <t>RTE</t>
  </si>
  <si>
    <t>SOP</t>
  </si>
  <si>
    <t>SSOP</t>
  </si>
  <si>
    <t>USDA</t>
  </si>
  <si>
    <t>United States Department of Agriculture</t>
  </si>
  <si>
    <t>USDHHS</t>
  </si>
  <si>
    <t>After training is completed employees are evaluated to determine if training was effective.</t>
  </si>
  <si>
    <t>All light fixtures are shatter proof.</t>
  </si>
  <si>
    <t>There is a program that defines proper management and disposal of debris collected.</t>
  </si>
  <si>
    <t>Bandages are changed at the beginning of each shift utilizing plant control.  Colored metal detectable bandages are used.</t>
  </si>
  <si>
    <t>Chemical vendor provides on-going consultation on chemical usage.</t>
  </si>
  <si>
    <t>Program leadership actively seeks the newest information about pathogen risk and detection so the PEM is consistent with the industry.</t>
  </si>
  <si>
    <t xml:space="preserve">Swabbing of potential sources include the easily reachable surfaces as well as those that are hidden. </t>
  </si>
  <si>
    <t>18B</t>
  </si>
  <si>
    <t>Equipment efficiencies are monitored, tracked and trended and the preventive maintenance schedule is reviewed and updated based on the data.</t>
  </si>
  <si>
    <t>Annual training conducted on proper documentation practices for all employees.</t>
  </si>
  <si>
    <t>Product coding changes at least every shift.</t>
  </si>
  <si>
    <t>Assessment</t>
  </si>
  <si>
    <t>X</t>
  </si>
  <si>
    <t>/</t>
  </si>
  <si>
    <t>% of Targets Achieved</t>
  </si>
  <si>
    <t>1 - Food Safety Plan (HACCP)</t>
  </si>
  <si>
    <t>Element</t>
  </si>
  <si>
    <t>Food safety plan includes equipment and services providers.  Additionally, environmental pathogen risks and control measures are identified.</t>
  </si>
  <si>
    <t>A food safety team is in place that manages the food safety plan.  Team members include a facilitator, preventive controls qualified individual(s) and a scribe at a minimum.  The team is cross functional and includes members from functional areas within the plant: production, quality, maintenance, etc.  One or more team members are from the management team to ensure full support.</t>
  </si>
  <si>
    <t>Team members rotate regularly so new employees are trained and former members take the knowledge back to their regular jobs.</t>
  </si>
  <si>
    <t>Food safety team meets at least annually to review food safety recordkeeping and/or compliance as indicated in other elements of this document.</t>
  </si>
  <si>
    <t>Food safety team meets at least monthly to review deviations, CAPA, overall recordkeeping and compliance to plan(s).</t>
  </si>
  <si>
    <t>The  food safety plans include CCPs/PCs, critical limits, monitoring activities, corrective actions, verification and record keeping procedures.  CCPs/PCs are validated by documented scientific evidence and/or are validated by historical evidence indicating CCP/PC control measures and limits eliminate or mitigate hazards.</t>
  </si>
  <si>
    <t>CCPs/PCs are validated by 3rd-party (which could include corporate) annually.</t>
  </si>
  <si>
    <t>Prerequisite programs are in place that support the food safety program.</t>
  </si>
  <si>
    <t xml:space="preserve">Prerequisites are reviewed and updated annually at minimum with documented evidence, communication, and inclusion into the next food safety training.  </t>
  </si>
  <si>
    <t>The food safety plan includes all FSMA components.  This includes but is not limited to process flow diagrams for each process/product, a hazard analysis/risk assessment on all materials including packaging, CCP/PC control plans, and appropriate document controls (revision #'s, etc.)</t>
  </si>
  <si>
    <t>The risk assessment is evaluated every 3 years or when a change occurs.  The  food safety plan is reviewed annually by plant management and food safety team to assure compliance to the plan.</t>
  </si>
  <si>
    <t>CCPs/PCs are verified per the plan and critical limits are clearly marked and recorded to readily identify deviations.  CCP records are reviewed prior to releasing product.</t>
  </si>
  <si>
    <t>Production unit identifications clearly tie to CCP/PC documentation to indicate when special events are noted.</t>
  </si>
  <si>
    <t xml:space="preserve">Operational limits are set more strict than CCP/PC limits to provide 'buffer zone' based on process control history.  </t>
  </si>
  <si>
    <t>The positive air pressure design is mapped, documented, tested, and monitored.</t>
  </si>
  <si>
    <t>Hand washing facilities have hot and cold running potable water, soap, sanitizer, sanitary hand drying supplies or devices and a cleanable waste receptacle.  Hand washing advisory signs are posted and are in the appropriate language(s).</t>
  </si>
  <si>
    <t>Entire facility and grounds are mapped including a floor plan, utilities, surrounding fixtures and external/internal traffic flow.   Facility utilized Dairy Plant Food Safety Workshop for Medium and Large Enterprise  "Sanitary Design of Equipment and Facility" to promote best of class (BOC) programs.  Facility has utilized the 10 principles as outlined in the "Dairy Facility Design Checklist" to access the facilities food safety status.</t>
  </si>
  <si>
    <t>All materials used for construction are approved for intended use.</t>
  </si>
  <si>
    <t>There is a proactive process in place to validate alternative materials or material specifications.</t>
  </si>
  <si>
    <t>Floors are constructed of approved materials, are suitable for production and are sufficiently sloped for liquids to drain.</t>
  </si>
  <si>
    <t>Facility utilized Dairy Plant Food Safety Workshop for Medium and Large Enterprise "Controlled Floor Condition" matrix to promote BOC.  There is a proactive process in place to validate alternative materials or material specifications.</t>
  </si>
  <si>
    <t>Walls are constructed of approved materials, are cleanable, are suitable for production areas, are light colored and are well joined.</t>
  </si>
  <si>
    <t>Ceilings are constructed of approved materials, are cleanable, and are suitable for production area.</t>
  </si>
  <si>
    <t>Doors have smooth, non-absorbent surfaces, and are close fitting.  Daylight cannot be seen around the door perimeter.</t>
  </si>
  <si>
    <t>Openings for material transfers are designed to minimize entry of pests and other foreign matter.</t>
  </si>
  <si>
    <t>Windows are constructed of approved materials, are durable, are shatter resistant, are cleanable and are suitable for production areas.</t>
  </si>
  <si>
    <t>Stairs and elevators are situated and constructed so that no contamination of product and packaging materials could occur.  Elevated walkways that are adjacent to or pass over production lines/product must be designed to prevent contamination, are easy to clean and are properly maintained.</t>
  </si>
  <si>
    <t>There are no elevated walkways that pass over production lines/product.</t>
  </si>
  <si>
    <t>Overhead structures are cleanable, are suitable for production areas and prevent contamination of product and packaging materials (e.g., through appropriate shielding),</t>
  </si>
  <si>
    <t>Lighting adopts food code requirement for lighting intensity (foot candles) throughout the facility and is constructed to prevent contamination in case of breakage.</t>
  </si>
  <si>
    <t>Where appropriate, a positive air pressure system (including air flow) is in place.</t>
  </si>
  <si>
    <t>Air supply is filtered, screened and maintained using a target of 1 micron and/or 95% efficiency.</t>
  </si>
  <si>
    <t>Additional filtration is in place for sensitive areas.</t>
  </si>
  <si>
    <t>Compressed air or gases with direct or indirect product exposure are appropriately dried, filtered and are used in a controlled manner to prevent cross contamination.</t>
  </si>
  <si>
    <t>Compressed air is monitored for microbial load on a periodic basis to ensure adequate filtration/cleanliness.</t>
  </si>
  <si>
    <t>Washrooms are segregated from food processing areas, have self-closing doors and are correctly ventilated and maintained.</t>
  </si>
  <si>
    <t>A dedicated set of cleaning equipment and tools is used for washrooms.</t>
  </si>
  <si>
    <t xml:space="preserve">An appropriate number of washing facilities is maintained and are convenient to use.  The washing facilities use properly trapped waste popes connected to drains.  Restrooms drains are not connected to processing drains.  </t>
  </si>
  <si>
    <t>Handwashing stations have timers/clocks for hand washing duration.  Water temperature is tested and monitored on a periodic basis.</t>
  </si>
  <si>
    <t>Hands free sinks, towels, drying and door devices are utilized and are located at the entrance to production areas.</t>
  </si>
  <si>
    <t>Microbiological laboratories are designed, located, and operated to prevent contamination of people, the plant and products.  Separate laboratories are utilized for RTE and non-RTE areas.</t>
  </si>
  <si>
    <t xml:space="preserve">Microbiological laboratories do not open directly onto a production area, have air negative pressure and are externally vented.  </t>
  </si>
  <si>
    <t>Potable water (inclusive of well sources) is used in all manufacturing processes including steam supply, cooling media, process water and ice.  Potability is confirmed with microbiological testing using samples taken within the plant.</t>
  </si>
  <si>
    <t>If well water is used additional testing (e.g., pesticides, arsenic, etc.) is performed based on risk.  A treatment program for well water is used to prevent microbial contamination.</t>
  </si>
  <si>
    <t>Incoming water used in processing is filtered using a maximum of 5 micron filter.  Filter changes are scheduled.</t>
  </si>
  <si>
    <t>All hoses, taps, cross-connections or similar sources of possible contamination are equipped with anti-backflow devices.  Water inlet piping must be a minimum of 1 inch above water levels in tanks (e.g., COP) and the air gap between the pipe and the flood level needs to be at least 2 times the diameter of the largest inlet pipe.</t>
  </si>
  <si>
    <t>Backflow prevention testing is scheduled on an annual basis.</t>
  </si>
  <si>
    <t>Recirculated water is readily identified.</t>
  </si>
  <si>
    <t>Grounds are free of old equipment, wood, weeds or debris.</t>
  </si>
  <si>
    <t>Roadways are properly graded, compacted and self draining.</t>
  </si>
  <si>
    <t>The facility is located in an area appropriate for food manufacturing and does not pose risk of contamination. (e.g., neighboring plants, facilities, etc.)</t>
  </si>
  <si>
    <t xml:space="preserve">A construction management program is in place to protect product from contamination.   </t>
  </si>
  <si>
    <t xml:space="preserve">The program outlines risks to the product related to the construction and contains appropriate countermeasures (e.g., physical barriers, traffic patterns, etc.) and additional monitoring (e.g., environmental pathogens) to be taken before, during and after construction.  </t>
  </si>
  <si>
    <t>PC</t>
  </si>
  <si>
    <t>PRP</t>
  </si>
  <si>
    <t>Important
Note:</t>
  </si>
  <si>
    <r>
      <rPr>
        <i/>
        <sz val="16"/>
        <color rgb="FF000000"/>
        <rFont val="Calibri"/>
        <family val="2"/>
      </rPr>
      <t>for</t>
    </r>
    <r>
      <rPr>
        <sz val="16"/>
        <color indexed="8"/>
        <rFont val="Calibri"/>
        <family val="2"/>
      </rPr>
      <t xml:space="preserve"> </t>
    </r>
    <r>
      <rPr>
        <b/>
        <sz val="16"/>
        <color rgb="FF000000"/>
        <rFont val="Calibri"/>
        <family val="2"/>
      </rPr>
      <t>Food Safety Risk Mitigation</t>
    </r>
  </si>
  <si>
    <t>Food Safety Plan Topics</t>
  </si>
  <si>
    <t>Prerequisite Program Topics</t>
  </si>
  <si>
    <t>Food Safety Program Topics</t>
  </si>
  <si>
    <t xml:space="preserve"> Action Log</t>
  </si>
  <si>
    <t>1. Topics Discussed / Actions Agreed</t>
  </si>
  <si>
    <t>Priority</t>
  </si>
  <si>
    <t>Who</t>
  </si>
  <si>
    <t>By When</t>
  </si>
  <si>
    <t>2. Progress</t>
  </si>
  <si>
    <t>Percent of Actions Completed:</t>
  </si>
  <si>
    <t>of</t>
  </si>
  <si>
    <t>3. Assumptions</t>
  </si>
  <si>
    <t>Low</t>
  </si>
  <si>
    <t>Medium</t>
  </si>
  <si>
    <t>High</t>
  </si>
  <si>
    <r>
      <t xml:space="preserve">To use this </t>
    </r>
    <r>
      <rPr>
        <i/>
        <sz val="12"/>
        <rFont val="Calibri"/>
        <family val="2"/>
      </rPr>
      <t>optional</t>
    </r>
    <r>
      <rPr>
        <sz val="12"/>
        <rFont val="Calibri"/>
        <family val="2"/>
      </rPr>
      <t xml:space="preserve"> feature select </t>
    </r>
    <r>
      <rPr>
        <b/>
        <sz val="12"/>
        <rFont val="Calibri"/>
        <family val="2"/>
      </rPr>
      <t>Min</t>
    </r>
    <r>
      <rPr>
        <sz val="12"/>
        <rFont val="Calibri"/>
        <family val="2"/>
      </rPr>
      <t xml:space="preserve"> or </t>
    </r>
    <r>
      <rPr>
        <b/>
        <sz val="12"/>
        <rFont val="Calibri"/>
        <family val="2"/>
      </rPr>
      <t>Best</t>
    </r>
    <r>
      <rPr>
        <sz val="12"/>
        <rFont val="Calibri"/>
        <family val="2"/>
      </rPr>
      <t xml:space="preserve"> and fill in the </t>
    </r>
    <r>
      <rPr>
        <b/>
        <sz val="12"/>
        <rFont val="Calibri"/>
        <family val="2"/>
      </rPr>
      <t>Target</t>
    </r>
    <r>
      <rPr>
        <sz val="12"/>
        <rFont val="Calibri"/>
        <family val="2"/>
      </rPr>
      <t xml:space="preserve"> for each topic in each element.   See the example to the right for topic 1A.</t>
    </r>
  </si>
  <si>
    <r>
      <t xml:space="preserve">Food Safety Risk Mitigation Summary - </t>
    </r>
    <r>
      <rPr>
        <b/>
        <i/>
        <sz val="16"/>
        <rFont val="Calibri"/>
        <family val="2"/>
      </rPr>
      <t>Optional</t>
    </r>
  </si>
  <si>
    <t>Captive Uniform</t>
  </si>
  <si>
    <t>Challenge Study</t>
  </si>
  <si>
    <t>External Visitor</t>
  </si>
  <si>
    <t>Management</t>
  </si>
  <si>
    <t>Product Design</t>
  </si>
  <si>
    <t>Qualified Auditor</t>
  </si>
  <si>
    <t>A uniform that is laundered on site or by a third-party service and is not allowed to be worn outside the building for any reason.</t>
  </si>
  <si>
    <t>Hazard</t>
  </si>
  <si>
    <t>Internal Visitor</t>
  </si>
  <si>
    <t>Preventive Action</t>
  </si>
  <si>
    <t>Preventive Controls</t>
  </si>
  <si>
    <t>Senior Management</t>
  </si>
  <si>
    <t>Validation</t>
  </si>
  <si>
    <t>Verification</t>
  </si>
  <si>
    <t>Acronyms and Definitions</t>
  </si>
  <si>
    <t>Scientific study of a product food safety stability by challenging with pathogenic organisms at various time and temperatures.</t>
  </si>
  <si>
    <t>An action taken to eliminate the cause of a detected problem, which prevents for problem from recurring.</t>
  </si>
  <si>
    <t>An Individual from outside of the organization e.g. regulatory, contractors, outside sales, service providers etc.</t>
  </si>
  <si>
    <t>Hazard Analysis / Risk Based Preventive Control Program</t>
  </si>
  <si>
    <t>A written food safety plan; hazard analysis; preventive controls; monitoring; corrective actions and corrections; verification; supply-chain program; recall plan; and associated records.</t>
  </si>
  <si>
    <r>
      <rPr>
        <sz val="11"/>
        <color rgb="FF000000"/>
        <rFont val="Calibri"/>
        <family val="2"/>
      </rPr>
      <t xml:space="preserve">Any </t>
    </r>
    <r>
      <rPr>
        <sz val="11"/>
        <color indexed="8"/>
        <rFont val="Calibri"/>
        <family val="2"/>
      </rPr>
      <t>biological, chemical (including radiological), or physical agent that has the potential to cause illness or injury.</t>
    </r>
  </si>
  <si>
    <t>Individual from within the organization e.g. corporate, sales, R&amp;D, Quality etc.</t>
  </si>
  <si>
    <t>Individuals managing the day to day operations within a facility</t>
  </si>
  <si>
    <t>An action taken to eliminate the cause of a potential problem from occurring.  Example:  Root Cause Analysis finds that a food-grade lubricant is the source of a bacterial issue on a line.  Corrective action is to replace the lubricant with one that has antimicrobial preservatives in it.  Preventive action is to do the same for all similar lines within all manufacturing locations at your company.</t>
  </si>
  <si>
    <r>
      <rPr>
        <b/>
        <sz val="11"/>
        <color indexed="8"/>
        <rFont val="Calibri"/>
        <family val="2"/>
      </rPr>
      <t>T</t>
    </r>
    <r>
      <rPr>
        <sz val="11"/>
        <color indexed="8"/>
        <rFont val="Calibri"/>
        <family val="2"/>
      </rPr>
      <t>hose risk based, reasonably appropriate procedures, practices, and processes that a person knowledgeable about the safe manufacturing, processing, packing, or holding of food would employ to significantly minimize or prevent the hazards identified  under the hazard analysis that are consistent with the current scientific understanding of safe food manufacturing, processing, packing, or holding at the time of the analysis.</t>
    </r>
  </si>
  <si>
    <t>Design of product to maintain Food Safety balance via formulation/recipe development.</t>
  </si>
  <si>
    <t>A person who is a qualified individual that has technical expertise obtained through training or expertise necessary to perform the auditing function.</t>
  </si>
  <si>
    <t>A person who has the education, training, or experience (or a combination thereof) necessary to manufacture, process, pack, or hold clean and safe food as appropriate to the individual’s assigned duties. A qualified individual may be, but is not required to be, an employee of the establishment.</t>
  </si>
  <si>
    <r>
      <rPr>
        <sz val="11"/>
        <color rgb="FF000000"/>
        <rFont val="Calibri"/>
        <family val="2"/>
      </rPr>
      <t xml:space="preserve">Preventive controls qualified individual; </t>
    </r>
    <r>
      <rPr>
        <sz val="11"/>
        <color indexed="8"/>
        <rFont val="Calibri"/>
        <family val="2"/>
      </rPr>
      <t>an individual who has successfully completed training in the development and application of risk-based preventive controls at least equivalent to that received under a standardized curriculum recognized as adequate by FDA or is otherwise qualified through job experience to develop and apply a food safety system.</t>
    </r>
  </si>
  <si>
    <r>
      <rPr>
        <sz val="11"/>
        <color rgb="FF000000"/>
        <rFont val="Calibri"/>
        <family val="2"/>
      </rPr>
      <t>Root Cause Analysis; the</t>
    </r>
    <r>
      <rPr>
        <sz val="11"/>
        <color indexed="8"/>
        <rFont val="Calibri"/>
        <family val="2"/>
      </rPr>
      <t xml:space="preserve"> process of identifying causes.  It is a process that usually functions as a step in a larger Corrective Action Process.  The general process includes describing the problem, investigating the cause, selecting/testing solutions, and verifying/monitoring solutions.  Typical tools used to conduct a Root Cause Analysis include 5W2H, process flowchart, cause and effect diagrams, affinity diagrams, and why-why diagrams.</t>
    </r>
  </si>
  <si>
    <t>Individuals responsible for overseeing the whole organization and typically engaged in more strategic and conseptual matters with less attention to day to day details.</t>
  </si>
  <si>
    <r>
      <rPr>
        <sz val="11"/>
        <color rgb="FF000000"/>
        <rFont val="Calibri"/>
        <family val="2"/>
      </rPr>
      <t>Obtaining and evaluating scientific and technical evidence that a control measure, combination of control measures, or the food safety plan as a whole, whe</t>
    </r>
    <r>
      <rPr>
        <sz val="11"/>
        <color indexed="8"/>
        <rFont val="Calibri"/>
        <family val="2"/>
      </rPr>
      <t>n properly implemented, is capable of effectively controlling the identified hazards.</t>
    </r>
  </si>
  <si>
    <t>The application of methods, procedures, tests and other evaluations, in addition to monitoring, to determine whether a control measure or combination of control measures is or has been operating as intended and to establish the validity of the food safety plan.</t>
  </si>
  <si>
    <t>Insect light trap</t>
  </si>
  <si>
    <t>Water activity</t>
  </si>
  <si>
    <t>Bill of lading</t>
  </si>
  <si>
    <t>Corrective action</t>
  </si>
  <si>
    <t>Corrective action/preventive action</t>
  </si>
  <si>
    <t>Critical control point</t>
  </si>
  <si>
    <t>Clean in place</t>
  </si>
  <si>
    <t>Change management</t>
  </si>
  <si>
    <t>Certificate of analysis</t>
  </si>
  <si>
    <t>Clean out of place</t>
  </si>
  <si>
    <t>High hygiene</t>
  </si>
  <si>
    <t>2 - Supplier Management</t>
  </si>
  <si>
    <t>2A</t>
  </si>
  <si>
    <t>A supplier management program exists.  Required documentation includes third-party audit results with corrective actions, ingredient statement, copy of label, country of origin, address of producing location, allergen information and food safety risk information.  A qualified auditor is utilized for audits.</t>
  </si>
  <si>
    <t>A documented procedure is in place to approve, de-list, and reapprove a de-listed supplier.</t>
  </si>
  <si>
    <t>A control mechanism is in place to not allow use of de-listed suppliers.</t>
  </si>
  <si>
    <t>Exception provisions are tied to food safety risk assessment.  Follow up processes are in place to approve the supplier for ongoing requirements or future incidental use.</t>
  </si>
  <si>
    <t>3 - GMPs</t>
  </si>
  <si>
    <t>3A</t>
  </si>
  <si>
    <t>3L</t>
  </si>
  <si>
    <t>The plant specific GMP program is reviewed at a defined frequency or when changes occur.</t>
  </si>
  <si>
    <t>Tools are assigned to specific areas owners to account for cleanliness.  A program is in place for tool reconciliation on a daily basis.</t>
  </si>
  <si>
    <t xml:space="preserve">A plant specific GMP program is developed, implemented and is maintained.  The program clearly defines GMP expectations for all areas of the manufacturing facility.  The program also identifies and controls areas of risk that could compromise the integrity of the product, process, or environment.  </t>
  </si>
  <si>
    <t>A site map defining the hygiene zones/GMP areas is available.  The facility utilizes the Dairy Plant Food Safety Workshop for Medium and Large Enterprise "GMP's" matrix to promote best of class programs.</t>
  </si>
  <si>
    <t>Personnel practices are controlled.  Examples include illness, hair control, personal items, jewelry, medication, use of metal detectable bandages, provisions for handling or touching product, hand washing requirements, traffic patterns, and job duty restrictions.</t>
  </si>
  <si>
    <t>Uniforms and work wear are controlled.  Examples include footwear usage and design, storage of personal items, storage of street clothes, storage of laundry, laundering requirements, policy for visitors/contractors/temporary hires, personal protective equipment and point of use work wear cleanliness and storage.  For functions such as the quality laboratory, non-RTE areas or maintenance department dedicated uniforms must be utilized.</t>
  </si>
  <si>
    <t>A captive uniform program including shoes is utilized. Laundering services are required to maintain like on like cleaning and transportation to mitigate the potential of allergen cross contact contamination and or biological contamination.</t>
  </si>
  <si>
    <t>Tobacco, food and drink consumption is controlled.  Included is consumption locations, work wear protection, waste disposal and hand washing requirements.</t>
  </si>
  <si>
    <t>High risk allergen control (e.g., peanuts) program exists for food in vending machines or brought in by employees.  GMP program defines the risk and lists mitigation steps to reduce the risk of cross contamination.</t>
  </si>
  <si>
    <t>The use of glass, brittle plastic and ceramic materials is controlled or eliminated.  A master list of these items is actively maintained and audited annually at minimum or at a frequency based on risk.  A procedure for cleaning, handling and disposal of broken items is in place.</t>
  </si>
  <si>
    <t>Production practices are controlled.  Examples include hand sinks, sanitizer use, not placing items on floor, reuse of ingredients, storage and staging of ingredients, control of wooden items and traffic patterns within the facility.</t>
  </si>
  <si>
    <t>Housekeeping practices are controlled.  Included is doorway sanitizers, storage of chemicals, condensation control, waste handling and provisions for cleaning during production.</t>
  </si>
  <si>
    <t xml:space="preserve">High risk areas are controlled.  Traffic, work wear, air flow and dedicated equipment may be required for those areas. </t>
  </si>
  <si>
    <t xml:space="preserve">The facility utilizes the Innovation Center for Dairy Research matrix "Separate Raw from RTE" to promote best of class programs. </t>
  </si>
  <si>
    <t xml:space="preserve">Visitors and contractors are controlled.  A clear GMP program for visitors and contractors exists with annual refresher training conducted.  </t>
  </si>
  <si>
    <t>More advanced technology such as x-ray, vision systems and sorting equipment is used.</t>
  </si>
  <si>
    <t>A foreign material prevention and detection program is utilized.  Examples include use of screens, sieves, magnets and metal detectors.  The equipment is placed as late in the process as practical.  A documented calibration program is in place.</t>
  </si>
  <si>
    <t>Operational tools and their use are controlled.  Examples include color code program, drain cleaning equipment segregation, container label requirements, nesting restrictions, sharp tool control, blade pogrom, microbiological sensitive tool control and overall tool sanitation.</t>
  </si>
  <si>
    <t>4I</t>
  </si>
  <si>
    <t>4J</t>
  </si>
  <si>
    <t>4K</t>
  </si>
  <si>
    <t>4L</t>
  </si>
  <si>
    <t>4M</t>
  </si>
  <si>
    <t>The MSS is reviewed and updated annually or when new equipment is added or changes to the building are made.  A goal has been established for completion of MSS items and is tracked on a monthly basis with verification activities being completed by a trained employee.  MSS is risk-based.</t>
  </si>
  <si>
    <t>Tools are assigned to owners/rooms to account for cleanliness.  A program is in place for tool reconciliation on a daily basis.</t>
  </si>
  <si>
    <t>Data is shared with chemical vendors to support chemical changes or improved cleaning systems.  Chemical vendor provides on-going consultation on chemical usage, sanitation technique, troubleshooting, etc.</t>
  </si>
  <si>
    <t>4 - Sanitation</t>
  </si>
  <si>
    <t>A drain-cleaning program is in place that includes a drain map, specific cleaning procedures, methods of controlling cross contamination, frequency of cleaning and verification records.  Drains in processing areas are cleaned and sanitized whenever there is a wet wash.  Drains are also sanitized daily.  Floor drain brushes, buckets and other cleaning tools are controlled to prevent cross contamination.</t>
  </si>
  <si>
    <t>Sponges, reusable cloth towels and wooden handled tools are not used for sanitation.  Wire brushes and fibrous scouring pads are avoided or controlled properly.  Mop heads and fibrous scouring pads are single use only if used in production (zones 1,2,3).</t>
  </si>
  <si>
    <t>More frequent testing of water is conducted based on water shed changes throughout the year.</t>
  </si>
  <si>
    <t>Reused water, when used for sanitation purposes, complies with regulatory requirements.  Reused (COW) water is not used as a final rinse.</t>
  </si>
  <si>
    <t>Raw equipment and pasteurizer equipment are not washed or sanitized by the same CIP/ACS/COP equipment.</t>
  </si>
  <si>
    <t>Equipment is color coded to differentiate raw and pasteurized areas and is kept separate.  Clean equipment is traceable.</t>
  </si>
  <si>
    <t>Sanitation data is monitored and trended to determine the effectiveness of sanitation over time.  Corrective actions are issued and tracked.</t>
  </si>
  <si>
    <t xml:space="preserve">A pre-operational program is in place that documents visual inspection, review of sanitation records and line equipment for production after each sanitation cycle/circuit.  </t>
  </si>
  <si>
    <t>Central sanitizer dispensing system concentrations are monitored daily with all drop stations checked at least once per month.  Dispensing systems should run 30 seconds prior to sample capture.</t>
  </si>
  <si>
    <t xml:space="preserve">Actionable limits are established in the preoperational inspection  to govern decisions for discrepancies.  A post-sanitation process is used to verify sanitation effectiveness using ATP and/or APC, EB, or another microbiological indicator.  </t>
  </si>
  <si>
    <t>Sanitation and/or cleaning procedures and work instructions are documented and included production areas, processing equipment and non-production areas where applicable.  The procedures include the specific item to be cleaned , critical cleaning requirements, cleaning frequency, the type and concentration of chemical to be used, who performs the cleaning steps, revision date, and other detailed instructions such as a list of parts to be manually cleaned or disassembly/reassembly instructions.  The sanitation program is reviewed as part of the food safety plan review at minimum every three years.</t>
  </si>
  <si>
    <t>A sanitarian is on staff to support cleaning effectiveness and continuous improvement.  The facility utilizes programs reviewed in the Dairy Plant Food Safety workshop for Medium and Large Enterprise.  Sanitation SOPs follow the seven step process.  Dairy Plant Pathogen Control Assessment matrix "Sanitation Procedures and Execution" is used to promote best of class programs.  The facility uses the 10 principles outlined in the "Dairy Products Outside the Pipe Sanitary Design Checklist."  The sanitation program is reviewed annually.</t>
  </si>
  <si>
    <t>A master sanitation schedule (MSS) is in place for all production and non-production areas, production equipment, auxiliary equipment and material handling equipment.    The MSS outlines the equipment/area/item to be cleaned, frequency of cleaning, tools required for cleaning, the person responsible for completing the cleaning and a verification record.</t>
  </si>
  <si>
    <t>Areas that require dry cleaning are kept dry.  When moisture is introduced a procedure is in place to efficiently remove moisture from the area.</t>
  </si>
  <si>
    <t>5 - Traceability</t>
  </si>
  <si>
    <t>5A</t>
  </si>
  <si>
    <t>5B</t>
  </si>
  <si>
    <t>5C</t>
  </si>
  <si>
    <t>5D</t>
  </si>
  <si>
    <t>5E</t>
  </si>
  <si>
    <t>5F</t>
  </si>
  <si>
    <t>5G</t>
  </si>
  <si>
    <t>5H</t>
  </si>
  <si>
    <t>5I</t>
  </si>
  <si>
    <t>5J</t>
  </si>
  <si>
    <t>5K</t>
  </si>
  <si>
    <t>Specified coding is applied and legible on every package.</t>
  </si>
  <si>
    <t>All materials used in the manufacture of products (ingredients, processing aids, multi-components, food contact packaging, rework, finished goods) are identified with lot and date code and are traceable forward and backward.</t>
  </si>
  <si>
    <t>An electronic tracking program is in place.  Traceability from source to destination of final product is in one/few program(s).</t>
  </si>
  <si>
    <t>Coding includes hour and minute time stamping.</t>
  </si>
  <si>
    <t>A code verification protocol exists.  Coding is "intelligent."</t>
  </si>
  <si>
    <t>Traceability records are maintained throughout the manufacturing and distribution process for a period consistent with regulatory requirements.  Records also include product disposals and returns.</t>
  </si>
  <si>
    <t>Traceability records are kept on file consistent with the companies record retention policy and/or regulatory requirement.</t>
  </si>
  <si>
    <t>Traceability effectiveness is tested twice per year (one forward, one back) using a mixture of ingredients, food contact packaging or finished goods items.  Traceability exercise is documented and includes necessary corrective actions.</t>
  </si>
  <si>
    <t>Traceability exercises take place quarterly with monthly follow-ups when parameters are not met.  Exercises are completed on all shifts  and include not just the trace but communication protocols.</t>
  </si>
  <si>
    <t>The trace results in identification of 100% of all materials within four hours of starting the exercise.</t>
  </si>
  <si>
    <t>The trace results in identification of 100% of all materials within two hours of starting the exercise.</t>
  </si>
  <si>
    <t>Periodic clean breaks are made to limit product exposure.  Clean breaks may accompany rework or an ingredient lot change.</t>
  </si>
  <si>
    <t>Clean breaks are managed in shorter intervals and are based on the risk of materials.</t>
  </si>
  <si>
    <t>A recall program is in place, documented and tested.</t>
  </si>
  <si>
    <t>A listing of key contacts is on file and updated annually.  Contact information for relevant regulatory agencies is on file.</t>
  </si>
  <si>
    <t>Suppliers, customers and distributors participate in mock recall as a joint exercise to track product movement.  The traceability program extends to chemicals used in the lab, pest control provider or other food contact applications.</t>
  </si>
  <si>
    <t>6 - Allergen and Sensitizing Agent Management</t>
  </si>
  <si>
    <t>The facility is aware of and controls for additional allergens that are important in other countries that the facility may be shipping product to.  Examples include sesame, celery and other sensitizing agents.</t>
  </si>
  <si>
    <t>The program considers environmental factors that could result in cross contact such as air movement, employee traffic patterns, tool usage and vendors.</t>
  </si>
  <si>
    <t>A program exists that addresses allergen modes of failure including but not limited to ingredient management, scheduling sequencing, sanitation, rework, incorrect labeling, incorrect packaging or cross contact.</t>
  </si>
  <si>
    <t>The ingredient statement includes products that contain or may contain an allergen or sensitizing agent regardless if the material is intentionally added or is incidental addition.</t>
  </si>
  <si>
    <t>Product that is intended for export meets the allergen regulations of the country or countries where they are sold.</t>
  </si>
  <si>
    <t>If using sanitation as a mechanism for allergen control sanitation procedures are validated to demonstrate the effectiveness in removing the allergenic substance.  Visual verification of each allergen clean is documented.</t>
  </si>
  <si>
    <t>Annual validation of sanitation effectiveness occurs.  Validation includes evaluation by an industry recognized expert such as FAARP.  Visual verification is supplemented by using a test kit.</t>
  </si>
  <si>
    <t xml:space="preserve">Facilities that receive an ingredient considered to be an allergen or sensitizing agent have a documented risk assessment that includes the ingredient, a list of formulas containing the ingredient, a matrix of products and/or operations that handle the ingredients, the allergen risk and methods/processes used to mitigate the risk.  </t>
  </si>
  <si>
    <t>There is full segregation and identification of allergen contain processes.</t>
  </si>
  <si>
    <t>Allergen containing ingredients, sensitizing agents, packaging material, and finished products are stored in a manner to prevent cross contact.  Different allergens are separated.  Cross contact between ingredients and finished products containing different allergens is controlled.</t>
  </si>
  <si>
    <t>A sensitizing agent control program exists and considers the following (but not limited to): sulfites, FD&amp;C colors, monosodium glutamate, autolyzed yeast extract and hydrolyzed proteins.  The sensitizing agent program outlines label requirements and rework controls.</t>
  </si>
  <si>
    <t>The big eight allergens are controlled (peanuts, treenuts, eggs, milk, wheat, fish, crustacean and soy).  Soy includes soy lecithin.  Refined, bleached and deodorized soybean oil will not be considered an allergen.</t>
  </si>
  <si>
    <t>Low acid canned food</t>
  </si>
  <si>
    <t>Management of change</t>
  </si>
  <si>
    <t>SDS</t>
  </si>
  <si>
    <t>Safety data sheet</t>
  </si>
  <si>
    <t>PA</t>
  </si>
  <si>
    <t>Preventive action</t>
  </si>
  <si>
    <t>Pest control operator (provider)</t>
  </si>
  <si>
    <t>Pathogen environmental monitoring</t>
  </si>
  <si>
    <t>Purchase order</t>
  </si>
  <si>
    <t>Quality assurance</t>
  </si>
  <si>
    <t>Ready to eat</t>
  </si>
  <si>
    <t>Standard operating procedure</t>
  </si>
  <si>
    <t>Sanitation standard operating procedure</t>
  </si>
  <si>
    <t>United States Department of Health and Human Services</t>
  </si>
  <si>
    <t>Preventive control</t>
  </si>
  <si>
    <t>Prerequisite program</t>
  </si>
  <si>
    <t>Risk-based</t>
  </si>
  <si>
    <t>An approach to action/evaluation that seeks to identify risks with the greatest potential impact on food safety.</t>
  </si>
  <si>
    <t>7 - Record Management</t>
  </si>
  <si>
    <t>7A</t>
  </si>
  <si>
    <t>7B</t>
  </si>
  <si>
    <t>7C</t>
  </si>
  <si>
    <t>7D</t>
  </si>
  <si>
    <t>7E</t>
  </si>
  <si>
    <t>7F</t>
  </si>
  <si>
    <t>7J</t>
  </si>
  <si>
    <t>7K</t>
  </si>
  <si>
    <t>7L</t>
  </si>
  <si>
    <t>Records are kept as original records.  True copies such as photocopies, pictures, microfilm or other accurate reproductions of the original records or electronic records contain the actual values and observations.  Records should be accurate, indelible and legible and be created concurrently with performance of the activity.  Records should show enough detail necessary to provide a history of work performed.</t>
  </si>
  <si>
    <t>Records must include information to identify the plant/facility/equipment, facility name/location, the date, the time the activity occurred when appropriate, signature or initials of the person performing the activity and product and lot code when appropriate.</t>
  </si>
  <si>
    <t>Documentation audits are conducted at an established frequency to ensure proper documentation practices are being followed.</t>
  </si>
  <si>
    <t>Storage containers are marked with the date of destruction for the longest retained record.  Record storage areas are part of the GMP audit of the facility.</t>
  </si>
  <si>
    <t>Offsite storage of records is permitted if the records can be retrieved and made available on site within 24 hours.  The food safety plan must remain onsite and cannot be stored off site.  If the plant or facility is closed for a prolonged period the food safety plan may be transferred to another location however must be available within 24 hours if requested.  Electronic records are considered to be onsite if they are accessible from an onsite location.</t>
  </si>
  <si>
    <t>Offsite storage areas are audited as part of the GMP audit process.  The food safety plan is stored electronically.</t>
  </si>
  <si>
    <t>The facility must establish and maintain records that document the monitoring of preventive controls.  The records documenting the implementation of the food safety plan are signed by the owner, operator or agent in charge.</t>
  </si>
  <si>
    <t>Records that document corrective action(s), verification records, validation records, records that document the supply chain program and records that document applicable training for the preventive controls qualified individual and qualified auditor must be established and maintained.</t>
  </si>
  <si>
    <t>7G</t>
  </si>
  <si>
    <t>7H</t>
  </si>
  <si>
    <t>7I</t>
  </si>
  <si>
    <t>Each freezer and cold storage compartment used to store food capable of supporting growth of microorganisms must be fitted with a temperature measuring or recording device installed to show the temperature accurately within the compartment.  Records demonstrating temperature control or exception records demonstrating loss of temperature control with corrective actions are maintained.</t>
  </si>
  <si>
    <t>Corrective action records for minor or isolated problems that do not directly impact food safety should still be taken in a timely manner.</t>
  </si>
  <si>
    <t>Written justification is required for validations performed in a timeframe that exceeds the first 90 calendar days of production.</t>
  </si>
  <si>
    <t>8A</t>
  </si>
  <si>
    <t xml:space="preserve">All records must be retained at the plant for at least two years after the date they were created and two years after the use is discontinued.  Records that a facility relies on during the three year period preceding implementation of FSMA must be maintained to show evidence of company size.  The record retention program is documented and audited as part of the internal auditing process.  </t>
  </si>
  <si>
    <t>The food safety plan is reviewed and signed off on by the owner, operator or agent in charge on an annual basis.  Supporting records are reviewed as part of this process.  Goals are established and corrective actions are written for programs that do not meet the needs of the food safety plan.</t>
  </si>
  <si>
    <t>All management staff has received FSMA training and are considered qualified individuals.  At least three or 50% of the management staff (depending on facility size) are preventive control qualified individuals.</t>
  </si>
  <si>
    <t>Alarms are in place to electronically notify appropriate personnel when there is a loss in temperature on equipment that is essential to food safety.  There is a re-evaluation of the preventive maintenance on the refrigeration units any time a failure in the system occurs that is not due to a power failure at the facility.</t>
  </si>
  <si>
    <t>When required obtain from the customer written assurance that product and product handling procedures are followed to minimize or prevent identified hazards.  Obtain the document annually.  The document should include effective date, printed names and signatures of authorized individuals, acknowledgement that the facility assumes legal responsibility to act consistently with the assurance and that if assurance is terminated in writing by either entity responsibility for compliance prevents to the manufacturer.</t>
  </si>
  <si>
    <t xml:space="preserve">When required obtain written assurance that a facility is a qualified facility, a farm, or a shell egg producer with &lt; 3000 laying hens.  The written assurance must include effective date, printed names and signatures of authorized officials and the applicable assurance.  </t>
  </si>
  <si>
    <t>Monitoring, corrective action, calibration, product testing, environmental monitoring and supply chain verification activity records are reviewed and signed by a preventive controls qualified individual or designee within seven working days after the records are created or within a reasonable timeframe provided that the preventive controls qualified individual prepares or oversees preparation of written justification for a timeframe that exceeds seven working days.</t>
  </si>
  <si>
    <t>8B</t>
  </si>
  <si>
    <t>8C</t>
  </si>
  <si>
    <t>8D</t>
  </si>
  <si>
    <t>8E</t>
  </si>
  <si>
    <t>8F</t>
  </si>
  <si>
    <t>8G</t>
  </si>
  <si>
    <t>8H</t>
  </si>
  <si>
    <t>8I</t>
  </si>
  <si>
    <t>8J</t>
  </si>
  <si>
    <t>8K</t>
  </si>
  <si>
    <t>8L</t>
  </si>
  <si>
    <t>8M</t>
  </si>
  <si>
    <t>8N</t>
  </si>
  <si>
    <t>8O</t>
  </si>
  <si>
    <t>8P</t>
  </si>
  <si>
    <t>8Q</t>
  </si>
  <si>
    <t>8R</t>
  </si>
  <si>
    <t>8S</t>
  </si>
  <si>
    <t>8T</t>
  </si>
  <si>
    <t>8U</t>
  </si>
  <si>
    <t>8V</t>
  </si>
  <si>
    <t>8W</t>
  </si>
  <si>
    <t>8X</t>
  </si>
  <si>
    <t>8Y</t>
  </si>
  <si>
    <t>8Z</t>
  </si>
  <si>
    <t>8AA</t>
  </si>
  <si>
    <t>8BB</t>
  </si>
  <si>
    <t>8CC</t>
  </si>
  <si>
    <t>8DD</t>
  </si>
  <si>
    <t>8EE</t>
  </si>
  <si>
    <t>8FF</t>
  </si>
  <si>
    <t>8GG</t>
  </si>
  <si>
    <t>8HH</t>
  </si>
  <si>
    <t>9 - Receiving and Storage Control</t>
  </si>
  <si>
    <t>9J</t>
  </si>
  <si>
    <t>9K</t>
  </si>
  <si>
    <t>Documented procedures to receive, inspect or reject inbound materials are in place.</t>
  </si>
  <si>
    <t>All carriers are inspected.  Acceptability criteria includes but is not limited to: no light is visible from inside trailer, no mechanical or other foreign odors are detected, any non-food grade items present on trailer do not pose a food safety risk and adequate temperatures are maintained.  The trailer is swept and/or cleaned as needed prior to loading.</t>
  </si>
  <si>
    <t>All inspections to include either video or photography to document the load condition, security and shipment verification.  Trailer temperatures are recorded throughout loading and transit and may be supplied upon request.  A pre-approved shipment program is utilized with qualified suppliers.</t>
  </si>
  <si>
    <t>Receiving personnel compare the bill of lading and other shipping documentation against the original purchase order verifying the correct products were provided.</t>
  </si>
  <si>
    <t>Shipments are pre-approved and shipment documents are verified for accuracy.  Appropriate receiving personnel or QA reviews and signs off on a COA and checks compliance to specification.  Document transfers and COA reviews may occur electronically.  Samples are provided in advance of delivery.</t>
  </si>
  <si>
    <t xml:space="preserve">Inbound materials are properly identified, packaged and labeled.  A documented process exists for the treatment of nonconforming,  damaged or exposed containers.  </t>
  </si>
  <si>
    <t xml:space="preserve">The warehouse is completely sealed off from the environment and has no holes in the walls or ceiling.  All materials are stored off the floor.  </t>
  </si>
  <si>
    <t>An 18 inch perimeter is maintained between stored items and walls in production and warehouse areas.</t>
  </si>
  <si>
    <t xml:space="preserve">Temperature sensitive items are maintained at proper temperatures.  Rooms that are temperature controlled use a continuous temperature monitoring device.  </t>
  </si>
  <si>
    <t xml:space="preserve">Temperature, positive pressure, humidity and air exchanges are controlled, monitored and documented.  Continuous electronic monitoring of temperature is recorded and available for investigative purposes.  </t>
  </si>
  <si>
    <t>Pallets do not pose a risk for unsanitary, chemical or physical conditions.</t>
  </si>
  <si>
    <t>New or recycled pallets are obtained from an approved source.  Pallets are included in the site environmental monitoring program to capture any potential contribution.  Controls are used for storage locations to eliminate dust and the potential for foreign material from pallets.</t>
  </si>
  <si>
    <t>Loading docks and rail doors have loading sleeves and air cushions to protect product and the warehouse environment while loading or unloading.</t>
  </si>
  <si>
    <t xml:space="preserve">Docks and dock plates are contained within the loading dock room where applicable.  Loading docks and dock equipment is on the master sanitation schedule.  </t>
  </si>
  <si>
    <t>Returned goods are controlled to protect from cross contaminating other goods.</t>
  </si>
  <si>
    <t>Returned Goods are pre-dispositioned via a return authorization process.  There is a quarantine area in a non-production area for returned items.</t>
  </si>
  <si>
    <t>Every pallet space is mapped.</t>
  </si>
  <si>
    <t>Inventory is kept using a system that allows personnel to quickly identify pallet location within the warehouse.</t>
  </si>
  <si>
    <t>10 - Material Control</t>
  </si>
  <si>
    <t>Current specifications are on file and readily available for all materials and finished products.</t>
  </si>
  <si>
    <t>A process is in place to obtain a suppliers written acknowledgement and approval of specifications and specification changes.  Specifications are reviewed on a routine basis.</t>
  </si>
  <si>
    <t>All materials are inspected using a risk-based inspection program.  Where appropriate, materials under inspection are placed on restricted status until inspection is complete.</t>
  </si>
  <si>
    <t>When certificates of analysis  are used as a verification activity a supplier test method verification program exists to cross check accuracy of the COA data.</t>
  </si>
  <si>
    <t>Supplier and/or  testing laboratory participates in a co-sampling or proficiency program to routinely verify test results.</t>
  </si>
  <si>
    <t>Finished product is tested using a risk-based testing protocol before it is delivered to the customer.  Responsibility for reviewing test results, CCP/PC documents, environmental tests and any other food safety record prior to product release is clearly assigned.</t>
  </si>
  <si>
    <t>Sampling technique and testing frequencies are validated to be representative of lots or sublots.  A statistical sampling program is used.  A positive release program is in place.</t>
  </si>
  <si>
    <t>Non conforming product is effectively identified and a process is in place to prevent inadvertent use or shipment.</t>
  </si>
  <si>
    <t>Nonconforming product is segregated electronically and also by physical barrier to prevent inadvertent use or shipment.  The process for making a disposition on the nonconforming material incorporates time and risk.</t>
  </si>
  <si>
    <t>Customer specifications are maintained.  Controls are in place to prevent product from shipping that does not meet customer specifications. Where required, affected customers are consulted regarding nonconforming materials prior to shipment.</t>
  </si>
  <si>
    <t>Conformance to specification is checked by an automated system.  Nonconforming material is automatically flagged and responsible persons are notified.</t>
  </si>
  <si>
    <t>Automated reporting of at-risk materials based on age is available to create awareness for usage and/or disposition.</t>
  </si>
  <si>
    <t xml:space="preserve">
Actual material production location is verified against the approved supplier list on receipt.  Location should include address, city, state and country.</t>
  </si>
  <si>
    <t>11 - Personnel Control</t>
  </si>
  <si>
    <t>11A</t>
  </si>
  <si>
    <t>11B</t>
  </si>
  <si>
    <t>11C</t>
  </si>
  <si>
    <t>11D</t>
  </si>
  <si>
    <t>11E</t>
  </si>
  <si>
    <t>11F</t>
  </si>
  <si>
    <t>11G</t>
  </si>
  <si>
    <t>11H</t>
  </si>
  <si>
    <t>11I</t>
  </si>
  <si>
    <t>11J</t>
  </si>
  <si>
    <t>11K</t>
  </si>
  <si>
    <t>Food defense program is tested through use of a vulnerability assessment tool (e.g. FDA FREE-B).  After training is completed, employees are evaluated after a pre-defined time to determine if training was effective.  Training is conducted more frequently, based on risk/threat.</t>
  </si>
  <si>
    <t>All employees receive documented GMP training.  Training is conducted annually.  All visitors/contractors receive GMP training commensurate with the planned activities they will perform.  After training is completed, employees are evaluated after a pre-defined time to determine if training was effective.</t>
  </si>
  <si>
    <t xml:space="preserve">Site uses a behavioral based or mentor program (direct observation) to verify comprehension of training. </t>
  </si>
  <si>
    <t xml:space="preserve">Employees involved in managing, supervising, and performing sanitation duties receive documented training.  Training is conducted annually.  </t>
  </si>
  <si>
    <t xml:space="preserve">Facilities which receive ingredients that are considered to be an allergen or sensitizing agent provide allergen training.  This training is documented and covers the modes of failure.  Training is conducted annually.  </t>
  </si>
  <si>
    <t>Employees directly responsible for handling the regulatory inspections, recalls, Food Safety Modernization Act (FSMA) and Reportable Food Registry events have documented training.</t>
  </si>
  <si>
    <t>All employees receive training on how to interact with regulatory personnel.  The training is provided on a recurring basis.</t>
  </si>
  <si>
    <t>Training is provided for all employees and temporary employees on the principals of employee hygiene and food safety. This includes employee health, personal hygiene, and food safety related job tasks such as preventive control (PC), record review and Critical Control Point (CCP) monitoring.  The training is documented, verified and is conducted at minimum annually.</t>
  </si>
  <si>
    <t>The site food safety team receives certified food safety training.  Support groups such as R&amp;D and engineering also receive more in depth food safety training.</t>
  </si>
  <si>
    <t>Employees responsible for positive release or critical records review receive documented training on the requirements prior to performing the task and at an ongoing frequency thereafter.</t>
  </si>
  <si>
    <t>An incident management standard or plan exists.  Documented training on the facility's incident management plan to the Incident Management Team is conducted annually.  This would include immediate response to potential cross contamination related to allergen, chemical and pest control.</t>
  </si>
  <si>
    <t>Table top exercises are used for training.  After training is complete employees are evaluated to determine if training was effective.  A process exists where incidents are reviewed to strengthen the awareness and approach to handle future incidents.</t>
  </si>
  <si>
    <t>Change management training is provided to all employees who initiate changes that could impact food safety.</t>
  </si>
  <si>
    <t>Table top exercises are used for training.  After training is completed employees are evaluated after a pre-defined time to determine if training was effective.</t>
  </si>
  <si>
    <t>The education includes technical topics such as zone transfer, source/vector techniques, and food safety topics for home and work.  A multi-media approach is used to communicate to all employees.</t>
  </si>
  <si>
    <t>General food safety education is provided to all employees to promote food safety culture.</t>
  </si>
  <si>
    <t>All employees receive food defense documented training.  Training is conducted annually.  Individuals engaged in mitigation strategies must be qualified and trained on an annual basis.  Managers and individuals overseeing the food defense program must be qualified to conduct a vulnerability assessment.</t>
  </si>
  <si>
    <t xml:space="preserve">Specialized food safety training exists for individuals such as qualified auditors, sanitarians and lab technicians.  Internal auditors maintain an audit certification from a recognized program such as ASQ or  ISO9000 or have been trained through a recognized food industry organization such as AIB or Silliker.                                                                               </t>
  </si>
  <si>
    <t>12 - Chemical Control</t>
  </si>
  <si>
    <t>12A</t>
  </si>
  <si>
    <t>12B</t>
  </si>
  <si>
    <t>12C</t>
  </si>
  <si>
    <t>12D</t>
  </si>
  <si>
    <t>12E</t>
  </si>
  <si>
    <t>12F</t>
  </si>
  <si>
    <t>12G</t>
  </si>
  <si>
    <t>12H</t>
  </si>
  <si>
    <t>12I</t>
  </si>
  <si>
    <t xml:space="preserve">A chemical control program is implemented to manage the use, storage, access, and handling of non-food chemicals at the manufacturing facility.  </t>
  </si>
  <si>
    <t>Any chemicals not in use are secured regardless of container size including chemicals placed on the floor.</t>
  </si>
  <si>
    <t>Approved vendor and chemicals lists are maintained. A procedure is in place at receiving to compare incoming chemicals to the approved vendor list.</t>
  </si>
  <si>
    <t>The chemical control program categorizes the types of chemicals.  For example cleaning chemicals, maintenance chemicals, boiler treatment chemicals, pest control chemicals, potable water treatment chemicals, waste water treatment chemicals, laboratory chemicals, office chemicals or processing aids.</t>
  </si>
  <si>
    <t>Non-food grade and hazardous chemicals are stored away from all product.  A log is maintained detailing who used a chemical, how much was used, when it was taken and when it was returned.</t>
  </si>
  <si>
    <t>All containers are clearly labeled regarding their contents and size following hazard material identification system standards.</t>
  </si>
  <si>
    <t>Chemical usage rates are clearly outlined by relevant procedures and follow the manufacturer recommendation.  Usage monitoring procedures are clear.</t>
  </si>
  <si>
    <t>All lubricants in direct or indirect contact with food processing equipment or  food are approved for the application in a food environment.</t>
  </si>
  <si>
    <t>Empty chemical containers are discarded or re-used in such a way to prevent cross contamination.  Smaller containers used in the plant are cleaned before re-use to prevent cross-contamination.</t>
  </si>
  <si>
    <t>The facility participates in a container recovery or recycling program.</t>
  </si>
  <si>
    <t>The facility the proper disposal procedures for each chemical in the building on file.</t>
  </si>
  <si>
    <t>The facility maintains a disposal record to support the procedure.</t>
  </si>
  <si>
    <t xml:space="preserve">The chemical control program includes the description of chemical, verification that the chemical is appropriate for its intended use and the suggested or legal use concentration is listed.  SDS sheets are maintained and are up-to-date.  No new chemicals are received into facility without management review and approval.  </t>
  </si>
  <si>
    <t>13 - Pest Control</t>
  </si>
  <si>
    <t>13H</t>
  </si>
  <si>
    <t>13I</t>
  </si>
  <si>
    <t>A pest control program is in place, documented, reviewed, and maintained.  The program contains (but is not limited to) pest control operator name and operator information, schematic of the facility outlining pest device placement, contract listing services provided, pest control certificate of insurance, pest control applicator license, inspection summaries, activity logs, pesticide and bait usage log including lot number, copies of all chemical labels and SDSs, and a pest control provider self assessment.</t>
  </si>
  <si>
    <t>An electronic system is used for written reporting, pesticide usage, PCO activity checks and performance trends.</t>
  </si>
  <si>
    <t>Pesticide application and control responsibility rests with the facility even in contracted applications.  The minimum documentation to be maintained on site includes approved application methods, manufacturers instructions for use, safety equipment required and post-treatment procedures.</t>
  </si>
  <si>
    <t>The pest control operator provides a written summary of each visit.  The summaries are reviewed and signed off by the facility.  Documented preventative and corrective actions are taken.  Internal traps are checked weekly.  External traps are checked monthly.  All inspection results are verified.</t>
  </si>
  <si>
    <t>The facility tracks and trends data at least quarterly and implements corrective actions for any trends noted.  Internal inspections supplement pest control operator inspections.</t>
  </si>
  <si>
    <t>Insect light traps when used are located to prevent contamination of finished product, ingredients, and packaging, and are not visible from the outside.  Insectocuters are not used in any location where food, packaging, or food contact equipment are located.</t>
  </si>
  <si>
    <t>Bait Stations are used only on the exterior of the plant and are serviced on a routine basis.  Discretion may be used during winter months.</t>
  </si>
  <si>
    <t>Only baitless traps are used indoors.  These traps are placed around the perimeter of the facility and are serviced on a routine basis.</t>
  </si>
  <si>
    <t xml:space="preserve">Simulated findings are placed in traps to verify pest control operator inspection. </t>
  </si>
  <si>
    <t>14 - Food Defense</t>
  </si>
  <si>
    <t>Responsibility for the security of the operations has been defined within the plant management.</t>
  </si>
  <si>
    <t xml:space="preserve">A written program is in place that includes an annual re-assessment of the plant security along with follow up activities. </t>
  </si>
  <si>
    <t>Door control and entry into the building is controlled by key fobs or key cards.   Key fobs or scan cards only work during employees' scheduled shift to prevent entry during off hours or when an employee is not scheduled to work (without controlled approval).  Employees have access limited to their areas within the facility (e.g. fobs only allow entry access to pre-approved areas).  Alarms sound if doors are tampered with or if doors are not fully closed for a predefined period of time.  A computer system tracks each use of key fab or scan card so the facility knows who was in the building in case of an incident.  Laboratory access is controlled.</t>
  </si>
  <si>
    <t>Visitors are accompanied by an escort at all times.  All visitors are scheduled in advance.  Identification is verified with a photo ID (e.g. driver's license). Photograph permissions are controlled.</t>
  </si>
  <si>
    <t>Employees are trained on food defense principles.</t>
  </si>
  <si>
    <t xml:space="preserve">Periodic checks occur for security during off shifts or off hour time periods with verification that all lights and cameras are functioning.  </t>
  </si>
  <si>
    <t>Incoming and outbound deliveries are locked or sealed with a numbered seal in accordance with company policy.  Receiving personnel verifies the seal number has not changed prior to any receiving activity.  An employee of the company breaks the seal or applies the seal on outbound shipment.</t>
  </si>
  <si>
    <t>All inbound deliveries are on a schedule and must pass through a check station before entering receiving area.  A photo identification book is used.</t>
  </si>
  <si>
    <t>All potential entry points and utilities are secured.  Examples include roof openings, vents, water, air, electrical and ammonia.</t>
  </si>
  <si>
    <t>A verification program is in place to check entry points.</t>
  </si>
  <si>
    <t>The exterior of the facility is well lit and contains appropriate signage to deter trespassers.</t>
  </si>
  <si>
    <t xml:space="preserve">The facility perimeter is surrounded by a secured fence.  A security gate is used and is manned by security guards.  Cameras are also in place at perimeter entry points. </t>
  </si>
  <si>
    <t xml:space="preserve">All doors are self closing, self locking and cannot be opened from the outside.  </t>
  </si>
  <si>
    <t>Internal and external visitors must sign in and out.  The visitor log is reconciled at the end of each day.  External visitors must receive a tag designating them as a visitor. The facility has and follows a documented program for visitors and contractors.</t>
  </si>
  <si>
    <t>15 - Internal Audits</t>
  </si>
  <si>
    <t>Internal audits of the food safety and quality systems are conducted at minimum annually.  The audits include an evaluation of all procedures and policies to ensure they still meet the needs of the facility and are in compliance with food safety requirements.</t>
  </si>
  <si>
    <t>Internal audits are completed more frequently than annually and are conducted by a cross functional team.  Processes and procedures are not audited by employees who work in the are being audited.</t>
  </si>
  <si>
    <t>General internal audits are conducted at a frequency to ensure food safety.  The frequency is established by risk and is documented in a written internal audit program.  General audit areas and recommended frequencies include but are not limited to GMPs (weekly), positive air pressure (annually), hand washing water temperature (annually), glass and brittle plastic (annually), food safety plan and preventive controls (annually) and laboratory methods associated with food safety (annually).</t>
  </si>
  <si>
    <t>16 - External Audits</t>
  </si>
  <si>
    <t>A minimum of one third-party audit is conducted on the food safety system annually.</t>
  </si>
  <si>
    <t>The third-party audit is for a GFSI certification and includes all ingredients and primary (food contact) packaging.</t>
  </si>
  <si>
    <t>Food safety audit frequency does not exceed every 3 years for high risk suppliers.</t>
  </si>
  <si>
    <t>A company performed food safety audit is conducted on suppliers.  Audit content and frequency is based on risk.</t>
  </si>
  <si>
    <t>Audits are conducted any time the facility is operating and are unannounced.</t>
  </si>
  <si>
    <t>17 - Management Practices</t>
  </si>
  <si>
    <t>17E</t>
  </si>
  <si>
    <t>17F</t>
  </si>
  <si>
    <t>17G</t>
  </si>
  <si>
    <t>17H</t>
  </si>
  <si>
    <t>Adequate resources are provided to implement, maintain, document, and continuously improve the food safety program.</t>
  </si>
  <si>
    <t>Senior management review meetings are conducted annually or when there is a major process change.</t>
  </si>
  <si>
    <t>Senior management regularly participates in food safety training.</t>
  </si>
  <si>
    <t>Management responsibility and accountability are assigned and documented for required food safety plan elements.</t>
  </si>
  <si>
    <t>There is a verification activity on management responsibilities outlined in the food safety plan.</t>
  </si>
  <si>
    <t>Internal and/or external food safety resources are provided to continuously improve the food safety program.</t>
  </si>
  <si>
    <t>18 - Regulatory Compliance</t>
  </si>
  <si>
    <t>rev. 9/5/2019</t>
  </si>
  <si>
    <t>Producing facilities are registered with USDHHS and FDA as required by FSMA regulation.</t>
  </si>
  <si>
    <t>The facility uses a third-party to verify registration on a periodic basis.</t>
  </si>
  <si>
    <t>The facility maintains all necessary licenses, registrations, permits, approvals, and authorizations required by regulatory agencies.  Copies of all permits are readily available.</t>
  </si>
  <si>
    <t>The facility has written procedures for managing regulatory personnel during visits.  All responsible employees have documented training.</t>
  </si>
  <si>
    <t>The facility subscribes to automatic updates from the FDA.gov website when changes are made to existing programs or new programs are added.</t>
  </si>
  <si>
    <t>The company is a member of an organization that helps formulate policy for the industry such as IAFP or DMI and is an active participant when they request guidance and feedback.</t>
  </si>
  <si>
    <t>18C</t>
  </si>
  <si>
    <t>18D</t>
  </si>
  <si>
    <t>Regulatory audit results for the past five years that contain any FDA official action indicated (OAI), voluntary action indicated (VAI), USDA noncompliance records (NR) and Notice of Intended Enforcement (NOIE) must be maintained and contain written corrective actions.</t>
  </si>
  <si>
    <t>19 - Microbiological Monitoring</t>
  </si>
  <si>
    <t>Corrective actions are not only effective, appropriate and documented, but also proactive, preventative and shared among plants where beneficial.  Corrective actions are trended.</t>
  </si>
  <si>
    <t>Positives are followed up with retesting to prove consecutive negatives (minimum 3).  Re-swab occurs immediately after cleaning.  Source identification (vectoring) occurs immediately.</t>
  </si>
  <si>
    <t>The pathogen environmental monitoring (PEM) program actively detects pathogens in the plant environment and is reviewed annually.</t>
  </si>
  <si>
    <r>
      <t xml:space="preserve">The PEM is designed to detect pathogens that are associated with the products being manufactured.  Liquid dairy production plants focus on </t>
    </r>
    <r>
      <rPr>
        <i/>
        <sz val="12"/>
        <rFont val="Calibri"/>
        <family val="2"/>
      </rPr>
      <t>Listeria</t>
    </r>
    <r>
      <rPr>
        <sz val="12"/>
        <rFont val="Calibri"/>
        <family val="2"/>
      </rPr>
      <t xml:space="preserve"> spp.</t>
    </r>
    <r>
      <rPr>
        <i/>
        <sz val="12"/>
        <rFont val="Calibri"/>
        <family val="2"/>
      </rPr>
      <t xml:space="preserve"> </t>
    </r>
    <r>
      <rPr>
        <sz val="12"/>
        <rFont val="Calibri"/>
        <family val="2"/>
      </rPr>
      <t xml:space="preserve">and dry dairy production plants focus on </t>
    </r>
    <r>
      <rPr>
        <i/>
        <sz val="12"/>
        <rFont val="Calibri"/>
        <family val="2"/>
      </rPr>
      <t>Salmonella</t>
    </r>
    <r>
      <rPr>
        <sz val="12"/>
        <rFont val="Calibri"/>
        <family val="2"/>
      </rPr>
      <t xml:space="preserve"> spp. and other pertinent pathogens (i.e., Cronobacter sakazakii, etc.).  Additionally the PEM incorporates some of both organism to ensure robustness.</t>
    </r>
  </si>
  <si>
    <t xml:space="preserve">Data are stored in a format that allows access by employees working on the PEM and appropriate plant leadership.  Data are analyzed for trends and the trends acted upon by plant leadership.  </t>
  </si>
  <si>
    <t>Data are accessible, analyzed and trended so that systemic or repeated issues are quickly identified and acted upon.  Trends in seasonality, special events and vacations for example are identified and acted upon.  Potential industry trends are shared with industry partners.  Records are also readily accessible to corporate program leadership.  "Hot spot" maps are used.</t>
  </si>
  <si>
    <t>PEM functions are performed by employees that are trained in proper technique and site selection.  The training also includes troubleshooting and investigational swabbing (vectoring) techniques.  The training is documented.</t>
  </si>
  <si>
    <t>Employees performing PEM functions are properly trained in technique and site selection and swab with authority.  Additionally, employees are encouraged to research PEM improvements.</t>
  </si>
  <si>
    <t>The PEM program states quantities, locations, schedules and responsibilities.  This can include static, rotating and random site selection based off risk and historical performance.</t>
  </si>
  <si>
    <t>PEM program includes additional, static, rotating and random sites along with quantities taking into account raw/RTE crossovers, facility/equipment age/condition, history and product type.</t>
  </si>
  <si>
    <t>Swab materials and test methods are selected based on scientific knowledge and generally accepted practices in industry.  Methods are documented, have AOAC approval, are ELISA or PCR based and validated. Test materials are lot traceable and are consistent with chemicals used in the facility.  Suspect or presumptive positives are treated as positive unless cultural confirmation proves otherwise.</t>
  </si>
  <si>
    <t>Materials and methods are selected based off an analysis of the choices and reviewed with a third party (industry group, accredited laboratory, etc.).  New materials and methods are analyzed for risks/benefits and are validated prior to use.</t>
  </si>
  <si>
    <t>The PEM program implementation has included variation.  For example samples obtained at different times, different days on different shifts, etc.  The program allows for random investigational swabs in addition to the routine.</t>
  </si>
  <si>
    <t>PEM program implementation has taken all variation into account including maintenance and construction activities or special operational conditions with cross functional interface between all plant groups.  The majority of samples are taken during production no less than three hours after start and/or the time when highest positives are likely to occur.</t>
  </si>
  <si>
    <t>A process exists for swabbing all new incoming equipment and includes a pre and post swabbing event for construction.</t>
  </si>
  <si>
    <t>A process and written procedure is established for special events that require swabbing regardless of the time or day.</t>
  </si>
  <si>
    <t>Where areas are positive or presumptive traffic is re-routed, extra GMPs are employed and/or sanitation is increased to reduce risk.</t>
  </si>
  <si>
    <t>Employees are trained to identify potentially positive areas and take action.  Learnings from positives are cross-referenced against similar areas within the facility.</t>
  </si>
  <si>
    <t>Environmental findings are generally aligned with improvements to infrastructure and equipment to minimize harborage and uncleanable areas.  Additional resources such as employees, cleaning and sanitizing chemicals and maintenance activity is dedicated to environmental findings where appropriate.</t>
  </si>
  <si>
    <t>A risk assessment is used as a key tool for improvements to infrastructure and equipment based on priority and trends.  There is a strategic designation of resources to align with the findings.</t>
  </si>
  <si>
    <t>Compositing is limited to five or less “like” samples and does not occur in areas with a recent history of positives.  A separate sponge is used for each site.  Compositing methods are validated to ensure detectability.  Compositing of greater than five samples may be done through a validated method.</t>
  </si>
  <si>
    <t>Zone 1 pathogen samples are not taken unless there are specific circumstances that support the need.  Affected product between validated clean-ups is put on hold until results are available.</t>
  </si>
  <si>
    <t>FDA's "'Control of Listeria monocytogenes in Ready To Eat Foods: Guidance for the Industry" is used to benchmark processes.</t>
  </si>
  <si>
    <t>The PEM takes into account overall plant conditions.  Air monitoring is conducted as an early indicator of potential microbiological issues.</t>
  </si>
  <si>
    <t>PEM samples are collected at least weekly and include samples at eye level, below and above.  A minimum of 30 swabs are taken per 50,000 sq. ft. per week: Raw:7, RTE/HH: 20, Zone 4: 3 as a guideline.</t>
  </si>
  <si>
    <t xml:space="preserve">Increased samples are collected at least weekly and include samples at eye level, below and above.  Greater than 55 swabs are taken per 50,000 sq. ft. per week: Raw:14, RTE/HH 35, Zone 4: 6.  As facility ages, swabbing increases to reflect increased risks.  </t>
  </si>
  <si>
    <t>19D</t>
  </si>
  <si>
    <t>19E</t>
  </si>
  <si>
    <t>19F</t>
  </si>
  <si>
    <t>19G</t>
  </si>
  <si>
    <t>19H</t>
  </si>
  <si>
    <t>19I</t>
  </si>
  <si>
    <t>19J</t>
  </si>
  <si>
    <t>19K</t>
  </si>
  <si>
    <t>19L</t>
  </si>
  <si>
    <t>19M</t>
  </si>
  <si>
    <t>19N</t>
  </si>
  <si>
    <t>19O</t>
  </si>
  <si>
    <t>19P</t>
  </si>
  <si>
    <t>20 - Finished Goods Monitoring</t>
  </si>
  <si>
    <t>Finished product microbiological testing is conducted periodically to verify preventive control program effectiveness. Testing may include indicator testing and may include pathogen testing when deemed appropriate in the situation.</t>
  </si>
  <si>
    <t>Finished products that are tested for pathogens remain on hold until results are received and are negative.  This includes all applicable product from clean to clean.</t>
  </si>
  <si>
    <t>20D</t>
  </si>
  <si>
    <t>21 - Corrective Action Preventive Action</t>
  </si>
  <si>
    <t xml:space="preserve">A documented corrective action program exists for any deviation or finding related to food safety. </t>
  </si>
  <si>
    <t>A documented review process is in place to transfer learnings to other risk areas preventing similar problems from occurring elsewhere in the facility.  Pre-defined timelines for corrections are established and documented with performance tracking implemented.  There is evidence of continuous improvement efforts in advance of audit activity.</t>
  </si>
  <si>
    <t>Recurring deviations or findings are given a higher priority.</t>
  </si>
  <si>
    <t>Metrics are in place with pre-defined improvement targets to drive performance relating to elimination or reduction of food safety deviations or findings.</t>
  </si>
  <si>
    <t>Corrective actions effectiveness is verified before closing the corrective action.</t>
  </si>
  <si>
    <t xml:space="preserve">A defined root cause analysis process is followed to determine contributing causes of a deviation or finding. </t>
  </si>
  <si>
    <t>22 - Laboratory Data Accuracy</t>
  </si>
  <si>
    <t>22E</t>
  </si>
  <si>
    <t>22G</t>
  </si>
  <si>
    <t>22H</t>
  </si>
  <si>
    <t>Equipment and monitoring devices are calibrated in accordance with the method and frequency per manufacturers instructions and is documented.</t>
  </si>
  <si>
    <t>Equipment performance is verified at some frequency based on historical data and criticality of the equipment to the process.</t>
  </si>
  <si>
    <t>Water monitoring is conducted at minimum annually and/or as required by regulatory or customer requirements.</t>
  </si>
  <si>
    <t>Water testing is conducted on a more frequent basis based on risk.  Water quality experts are consulted on testing methods and frequencies.</t>
  </si>
  <si>
    <t>Records are maintained on incoming media, reagents and sterile supplies.</t>
  </si>
  <si>
    <t>Preventive maintenance is performed on laboratory equipment on a scheduled frequency.</t>
  </si>
  <si>
    <t>Statistical process controls are utilized to ensure testing methods are in control. The laboratory follows  ISO/IEC 17025 (General Requirements for the competence of testing and calibration of laboratories).</t>
  </si>
  <si>
    <t>The lab participates in a proficiency testing program.</t>
  </si>
  <si>
    <t>Every analyst participates in a proficiency testing program.</t>
  </si>
  <si>
    <t>External laboratories are accredited (e.g., ISO 17025).</t>
  </si>
  <si>
    <t>External laboratories are included in the approved supplier program.  All tests and test methods are reviewed to verify the test and method matches the application.</t>
  </si>
  <si>
    <t>23 - Change Management</t>
  </si>
  <si>
    <t>A process to manage changes related to food safety is in place and applies to all operational functions.</t>
  </si>
  <si>
    <t>Formal communication and approval procedures are documented for disseminating the change to all applicable levels/departments within the facility/company.  A management of change (MOC) document is routed for formal sign off at the appropriate level within each affected department.   Review of changes is risk-based.</t>
  </si>
  <si>
    <t xml:space="preserve">Changes are reviewed by the food safety team to determine if risk assessments, flow diagrams or the food safety plan requires updating.   Food safety document updates are made prior to the change being implemented.   A sign off by the food safety team is required prior to implementation.  </t>
  </si>
  <si>
    <t>There is a process in place to monitor industry trends of food safety occurrences, emerging pathogens, new food safety hazards and revised regulatory guidance.  Risk assessments and food safety plans are updated to reflect new and emerging risks.</t>
  </si>
  <si>
    <t>Industry related food safety incidents are communicated to appropriate levels in the organization to promote food safety culture.</t>
  </si>
  <si>
    <t>All impacted customers are notified of changes impacting the finished product consistent with contractual requirements.</t>
  </si>
  <si>
    <t>Customers are proactively engaged throughout the change process.</t>
  </si>
  <si>
    <t>Suppliers notify of changes impacting the material supply.</t>
  </si>
  <si>
    <t>Suppliers proactively engage and seek pre-approval of changes prior to implementation.</t>
  </si>
  <si>
    <t>23A</t>
  </si>
  <si>
    <t>23B</t>
  </si>
  <si>
    <t>23C</t>
  </si>
  <si>
    <t>23D</t>
  </si>
  <si>
    <t>23E</t>
  </si>
  <si>
    <t>24 - Food Fraud</t>
  </si>
  <si>
    <t>A food fraud program has been written and incorporates all FSMA and regulatory requirements.</t>
  </si>
  <si>
    <t>Additional research is conducted on all known food fraud incidents for all raw materials used in the facility.  The food fraud program is updated based on the findings.</t>
  </si>
  <si>
    <t>The food fraud program is reviewed on an annual basis for any new threats to raw materials.  The review is documented.</t>
  </si>
  <si>
    <t>Immediate notifications have been set up for when a food fraud incident has occurred using one of the known food fraud surveillance sites.  The food fraud program is reviewed immediately upon receipt of the notification.</t>
  </si>
  <si>
    <t>The food fraud program includes a list of raw materials that are high risk for fraud.  A risk assessment has been completed for each.  Controls are documented.</t>
  </si>
  <si>
    <t>High risk materials are monitored or tested.</t>
  </si>
  <si>
    <t>Status</t>
  </si>
  <si>
    <t>Open</t>
  </si>
  <si>
    <t>Complete</t>
  </si>
  <si>
    <t>Delayed</t>
  </si>
  <si>
    <t>Past Due</t>
  </si>
  <si>
    <t>Topic / Area</t>
  </si>
  <si>
    <t>Actions Agreed</t>
  </si>
  <si>
    <t>The PEM program aggressively focuses on zones 2, 3 and 4 enabling early detection and elimination.  Testing sites are reviewed annually based on historical data, experience and science.  Facility has considered Zone 1 and/or finished product indicator(Listeria species) or pathogen(Salmonella) testing as appropriate to the process and product.  If zone 1 or finished product testing is done as a verification activity, as determined through a risk assessment, consider placing affected product on hold pending test results.  Robust pre-determined corrective action procedures are in place.  Procedures are documented and trained.</t>
  </si>
  <si>
    <t>Internal audits include finished product label accuracy.  Audit findings are tracked and trended and shared with employees to continually improve food safety practices.</t>
  </si>
  <si>
    <t>8 - Premises Control</t>
  </si>
  <si>
    <t>A verification activity is in place.  A third-party resource is used to verify effectiveness of bulk tanker cleaning.</t>
  </si>
  <si>
    <t>Suppliers and customers are aware of company's food safety policy.  Employees are aware of the company's food safety commitment.</t>
  </si>
  <si>
    <t>There are direct observations or evidence that management is dedicated to food safety, have sufficient knowledge of food safety principles, deploy resources where needed and provide the skills to run an effective food safety program.  All job descriptions describe food safety responsibilities.  Training and continuing education is required in order to support the requirements of the food safety plan.</t>
  </si>
  <si>
    <t>Supplier Expectation Manual</t>
  </si>
  <si>
    <t>Supplier Expectation Manual - Guidance Document for Food Safety Risk Mitigation</t>
  </si>
  <si>
    <t>Food safety metrics are in place and posted for employee review.</t>
  </si>
  <si>
    <t>Food Safety records are maintained at minimum to cover product shelf life.</t>
  </si>
  <si>
    <t>All impacted customers and/or suppliers are notified prior to recall.</t>
  </si>
  <si>
    <t>Where contractual requirements exist notification will occur prior to recall or regulatory reporting. i.e GFSI (In event of a recall reference 21CFR Part 7 for guidance to conduct an effective recall)</t>
  </si>
  <si>
    <t>A formal annual Management review covering food safety policy  signed and dated by executive management.  An organizational chart depicts the food safety leadership chain of command.</t>
  </si>
  <si>
    <t>Food safety records are maintained for the above activities for a minimum of two years exceeding shelf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</si>
</sst>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quot;-&quot;;@"/>
  </numFmts>
  <fonts count="37" x14ac:knownFonts="1">
    <font>
      <sz val="11"/>
      <color indexed="8"/>
      <name val="Calibri"/>
      <family val="2"/>
    </font>
    <font>
      <sz val="10"/>
      <color indexed="8"/>
      <name val="Calibri"/>
      <family val="2"/>
    </font>
    <font>
      <sz val="10"/>
      <name val="Calibri"/>
      <family val="2"/>
    </font>
    <font>
      <sz val="11"/>
      <name val="Calibri"/>
      <family val="2"/>
    </font>
    <font>
      <sz val="24"/>
      <color indexed="8"/>
      <name val="Calibri"/>
      <family val="2"/>
    </font>
    <font>
      <b/>
      <sz val="11"/>
      <color indexed="8"/>
      <name val="Calibri"/>
      <family val="2"/>
    </font>
    <font>
      <sz val="8"/>
      <color indexed="8"/>
      <name val="Calibri"/>
      <family val="2"/>
    </font>
    <font>
      <sz val="10"/>
      <color theme="1"/>
      <name val="Calibri"/>
      <family val="2"/>
      <scheme val="minor"/>
    </font>
    <font>
      <sz val="10"/>
      <name val="Calibri"/>
      <family val="2"/>
      <scheme val="minor"/>
    </font>
    <font>
      <sz val="11"/>
      <color theme="1"/>
      <name val="Calibri"/>
      <family val="2"/>
    </font>
    <font>
      <b/>
      <sz val="16"/>
      <name val="Calibri"/>
      <family val="2"/>
      <scheme val="minor"/>
    </font>
    <font>
      <sz val="16"/>
      <name val="Calibri"/>
      <family val="2"/>
      <scheme val="minor"/>
    </font>
    <font>
      <b/>
      <sz val="22"/>
      <name val="Calibri"/>
      <family val="2"/>
    </font>
    <font>
      <sz val="14"/>
      <name val="Calibri"/>
      <family val="2"/>
    </font>
    <font>
      <sz val="12"/>
      <name val="Calibri"/>
      <family val="2"/>
    </font>
    <font>
      <sz val="11"/>
      <name val="Calibri"/>
      <family val="2"/>
      <scheme val="minor"/>
    </font>
    <font>
      <sz val="11"/>
      <color indexed="8"/>
      <name val="Calibri"/>
      <family val="2"/>
    </font>
    <font>
      <b/>
      <sz val="11"/>
      <color theme="1"/>
      <name val="Calibri"/>
      <family val="2"/>
      <scheme val="minor"/>
    </font>
    <font>
      <sz val="10"/>
      <name val="Arial"/>
      <family val="2"/>
    </font>
    <font>
      <sz val="8"/>
      <name val="Calibri"/>
      <family val="2"/>
    </font>
    <font>
      <b/>
      <sz val="14"/>
      <color indexed="30"/>
      <name val="Calibri"/>
      <family val="2"/>
    </font>
    <font>
      <sz val="16"/>
      <name val="Calibri"/>
      <family val="2"/>
    </font>
    <font>
      <b/>
      <i/>
      <sz val="16"/>
      <name val="Calibri"/>
      <family val="2"/>
    </font>
    <font>
      <b/>
      <sz val="12"/>
      <name val="Calibri"/>
      <family val="2"/>
    </font>
    <font>
      <i/>
      <sz val="12"/>
      <name val="Calibri"/>
      <family val="2"/>
    </font>
    <font>
      <sz val="12"/>
      <color indexed="8"/>
      <name val="Calibri"/>
      <family val="2"/>
    </font>
    <font>
      <sz val="14"/>
      <color indexed="8"/>
      <name val="Calibri"/>
      <family val="2"/>
    </font>
    <font>
      <sz val="16"/>
      <color indexed="8"/>
      <name val="Calibri"/>
      <family val="2"/>
    </font>
    <font>
      <sz val="11"/>
      <color rgb="FF000000"/>
      <name val="Calibri"/>
      <family val="2"/>
    </font>
    <font>
      <i/>
      <sz val="16"/>
      <color rgb="FF000000"/>
      <name val="Calibri"/>
      <family val="2"/>
    </font>
    <font>
      <b/>
      <sz val="16"/>
      <color rgb="FF000000"/>
      <name val="Calibri"/>
      <family val="2"/>
    </font>
    <font>
      <i/>
      <sz val="9"/>
      <color indexed="8"/>
      <name val="Calibri"/>
      <family val="2"/>
    </font>
    <font>
      <b/>
      <sz val="11"/>
      <name val="Calibri"/>
      <family val="2"/>
      <scheme val="minor"/>
    </font>
    <font>
      <sz val="12"/>
      <name val="Calibri"/>
      <family val="2"/>
      <scheme val="minor"/>
    </font>
    <font>
      <b/>
      <sz val="12"/>
      <name val="Calibri"/>
      <family val="2"/>
      <scheme val="minor"/>
    </font>
    <font>
      <b/>
      <sz val="14"/>
      <name val="Calibri"/>
      <family val="2"/>
      <scheme val="minor"/>
    </font>
    <font>
      <i/>
      <sz val="12"/>
      <name val="Calibri"/>
      <family val="2"/>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top style="dashed">
        <color auto="1"/>
      </top>
      <bottom style="dashed">
        <color auto="1"/>
      </bottom>
      <diagonal/>
    </border>
    <border>
      <left/>
      <right/>
      <top style="double">
        <color auto="1"/>
      </top>
      <bottom/>
      <diagonal/>
    </border>
    <border>
      <left/>
      <right/>
      <top/>
      <bottom style="double">
        <color auto="1"/>
      </bottom>
      <diagonal/>
    </border>
    <border>
      <left style="thin">
        <color theme="0" tint="-0.499984740745262"/>
      </left>
      <right style="thin">
        <color theme="0" tint="-0.499984740745262"/>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right/>
      <top style="thin">
        <color indexed="64"/>
      </top>
      <bottom style="dashed">
        <color indexed="64"/>
      </bottom>
      <diagonal/>
    </border>
    <border>
      <left/>
      <right/>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8"/>
      </right>
      <top style="thin">
        <color indexed="64"/>
      </top>
      <bottom style="thin">
        <color indexed="64"/>
      </bottom>
      <diagonal/>
    </border>
  </borders>
  <cellStyleXfs count="4">
    <xf numFmtId="0" fontId="0" fillId="0" borderId="0"/>
    <xf numFmtId="9" fontId="16" fillId="0" borderId="0" applyFont="0" applyFill="0" applyBorder="0" applyAlignment="0" applyProtection="0"/>
    <xf numFmtId="0" fontId="18" fillId="0" borderId="0"/>
    <xf numFmtId="0" fontId="18" fillId="0" borderId="0"/>
  </cellStyleXfs>
  <cellXfs count="110">
    <xf numFmtId="0" fontId="0" fillId="0" borderId="0" xfId="0"/>
    <xf numFmtId="0" fontId="3" fillId="2" borderId="1"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11" fillId="2" borderId="0" xfId="0" applyFont="1" applyFill="1" applyAlignment="1">
      <alignment horizontal="center" vertical="center"/>
    </xf>
    <xf numFmtId="0" fontId="3" fillId="2" borderId="0" xfId="0" applyFont="1" applyFill="1" applyAlignment="1">
      <alignment horizontal="left" vertical="center"/>
    </xf>
    <xf numFmtId="0" fontId="10" fillId="2" borderId="0" xfId="0" applyFont="1" applyFill="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0" xfId="0" applyFont="1" applyFill="1" applyAlignment="1">
      <alignment horizontal="center" vertical="center"/>
    </xf>
    <xf numFmtId="0" fontId="14" fillId="2" borderId="1" xfId="0" applyFont="1" applyFill="1" applyBorder="1" applyAlignment="1">
      <alignment horizontal="left" vertical="center" wrapText="1"/>
    </xf>
    <xf numFmtId="0" fontId="0" fillId="2" borderId="0" xfId="0" applyFill="1"/>
    <xf numFmtId="0" fontId="26" fillId="2" borderId="0" xfId="0" applyFont="1" applyFill="1" applyAlignment="1">
      <alignment horizontal="center"/>
    </xf>
    <xf numFmtId="0" fontId="0" fillId="2" borderId="18" xfId="0" applyFill="1" applyBorder="1"/>
    <xf numFmtId="0" fontId="5" fillId="2" borderId="0" xfId="0" applyFont="1" applyFill="1"/>
    <xf numFmtId="0" fontId="15" fillId="2" borderId="1" xfId="3" applyFont="1" applyFill="1" applyBorder="1" applyAlignment="1" applyProtection="1">
      <alignment horizontal="center" vertical="center"/>
      <protection locked="0"/>
    </xf>
    <xf numFmtId="0" fontId="15" fillId="2" borderId="27" xfId="3" applyFont="1" applyFill="1" applyBorder="1" applyAlignment="1" applyProtection="1">
      <alignment horizontal="center" vertical="center" wrapText="1"/>
      <protection locked="0"/>
    </xf>
    <xf numFmtId="16" fontId="15" fillId="2" borderId="27" xfId="3" applyNumberFormat="1" applyFont="1" applyFill="1" applyBorder="1" applyAlignment="1" applyProtection="1">
      <alignment horizontal="center" vertical="center"/>
      <protection locked="0"/>
    </xf>
    <xf numFmtId="0" fontId="8" fillId="2" borderId="0" xfId="3" applyFont="1" applyFill="1"/>
    <xf numFmtId="0" fontId="35" fillId="2" borderId="21" xfId="3" applyFont="1" applyFill="1" applyBorder="1" applyAlignment="1">
      <alignment vertical="center"/>
    </xf>
    <xf numFmtId="0" fontId="8" fillId="2" borderId="15" xfId="3" applyFont="1" applyFill="1" applyBorder="1" applyAlignment="1">
      <alignment vertical="center"/>
    </xf>
    <xf numFmtId="0" fontId="8" fillId="2" borderId="15" xfId="3" applyFont="1" applyFill="1" applyBorder="1" applyAlignment="1">
      <alignment horizontal="center" vertical="center"/>
    </xf>
    <xf numFmtId="0" fontId="8" fillId="2" borderId="21" xfId="3" applyFont="1" applyFill="1" applyBorder="1" applyAlignment="1">
      <alignment horizontal="center" vertical="center"/>
    </xf>
    <xf numFmtId="0" fontId="32" fillId="2" borderId="23" xfId="3" applyFont="1" applyFill="1" applyBorder="1" applyAlignment="1">
      <alignment horizontal="center" vertical="center"/>
    </xf>
    <xf numFmtId="0" fontId="32" fillId="2" borderId="25" xfId="3" applyFont="1" applyFill="1" applyBorder="1" applyAlignment="1">
      <alignment horizontal="center" vertical="center"/>
    </xf>
    <xf numFmtId="0" fontId="8" fillId="2" borderId="0" xfId="3" applyFont="1" applyFill="1" applyAlignment="1">
      <alignment vertical="center"/>
    </xf>
    <xf numFmtId="0" fontId="8" fillId="2" borderId="21" xfId="3" applyFont="1" applyFill="1" applyBorder="1" applyAlignment="1">
      <alignment vertical="center"/>
    </xf>
    <xf numFmtId="0" fontId="8" fillId="2" borderId="0" xfId="3" applyFont="1" applyFill="1" applyAlignment="1">
      <alignment horizontal="center" vertical="center"/>
    </xf>
    <xf numFmtId="0" fontId="33" fillId="2" borderId="0" xfId="3" applyFont="1" applyFill="1" applyAlignment="1">
      <alignment vertical="center"/>
    </xf>
    <xf numFmtId="9" fontId="34" fillId="2" borderId="0" xfId="3" applyNumberFormat="1" applyFont="1" applyFill="1" applyAlignment="1">
      <alignment horizontal="center" vertical="center"/>
    </xf>
    <xf numFmtId="165" fontId="34" fillId="2" borderId="28" xfId="3" applyNumberFormat="1" applyFont="1" applyFill="1" applyBorder="1" applyAlignment="1">
      <alignment horizontal="center" vertical="center"/>
    </xf>
    <xf numFmtId="0" fontId="33" fillId="2" borderId="29" xfId="3" applyFont="1" applyFill="1" applyBorder="1" applyAlignment="1">
      <alignment horizontal="center" vertical="center"/>
    </xf>
    <xf numFmtId="165" fontId="34" fillId="2" borderId="30" xfId="3" applyNumberFormat="1" applyFont="1" applyFill="1" applyBorder="1" applyAlignment="1">
      <alignment horizontal="center" vertical="center"/>
    </xf>
    <xf numFmtId="0" fontId="36" fillId="2" borderId="0" xfId="3" applyFont="1" applyFill="1" applyAlignment="1">
      <alignment horizontal="center" vertical="center"/>
    </xf>
    <xf numFmtId="0" fontId="33" fillId="2" borderId="0" xfId="3" applyFont="1" applyFill="1" applyAlignment="1">
      <alignment horizontal="center" vertical="center"/>
    </xf>
    <xf numFmtId="9" fontId="33" fillId="2" borderId="0" xfId="3" applyNumberFormat="1" applyFont="1" applyFill="1" applyAlignment="1">
      <alignment horizontal="center" vertical="center"/>
    </xf>
    <xf numFmtId="0" fontId="33" fillId="2" borderId="21" xfId="3" applyFont="1" applyFill="1" applyBorder="1" applyAlignment="1">
      <alignment vertical="center"/>
    </xf>
    <xf numFmtId="0" fontId="19" fillId="2" borderId="0" xfId="2" applyFont="1" applyFill="1" applyAlignment="1">
      <alignment horizontal="center"/>
    </xf>
    <xf numFmtId="0" fontId="19" fillId="2" borderId="0" xfId="2" applyFont="1" applyFill="1"/>
    <xf numFmtId="0" fontId="20" fillId="2" borderId="0" xfId="2" applyFont="1" applyFill="1" applyAlignment="1">
      <alignment horizontal="center"/>
    </xf>
    <xf numFmtId="0" fontId="14" fillId="2" borderId="0" xfId="2" applyFont="1" applyFill="1" applyAlignment="1">
      <alignment vertical="top"/>
    </xf>
    <xf numFmtId="0" fontId="23" fillId="2" borderId="6" xfId="2" applyFont="1" applyFill="1" applyBorder="1"/>
    <xf numFmtId="164" fontId="14" fillId="2" borderId="6" xfId="2" applyNumberFormat="1" applyFont="1" applyFill="1" applyBorder="1" applyAlignment="1">
      <alignment horizontal="left"/>
    </xf>
    <xf numFmtId="1" fontId="14" fillId="2" borderId="5" xfId="2" applyNumberFormat="1" applyFont="1" applyFill="1" applyBorder="1" applyAlignment="1">
      <alignment horizontal="center"/>
    </xf>
    <xf numFmtId="164" fontId="14" fillId="2" borderId="5" xfId="2" quotePrefix="1" applyNumberFormat="1" applyFont="1" applyFill="1" applyBorder="1" applyAlignment="1">
      <alignment horizontal="center"/>
    </xf>
    <xf numFmtId="9" fontId="14" fillId="2" borderId="10" xfId="1" applyFont="1" applyFill="1" applyBorder="1" applyAlignment="1" applyProtection="1">
      <alignment horizontal="center"/>
    </xf>
    <xf numFmtId="0" fontId="2" fillId="2" borderId="0" xfId="2" applyFont="1" applyFill="1"/>
    <xf numFmtId="164" fontId="14" fillId="2" borderId="11" xfId="2" applyNumberFormat="1" applyFont="1" applyFill="1" applyBorder="1"/>
    <xf numFmtId="1" fontId="14" fillId="2" borderId="3" xfId="2" applyNumberFormat="1" applyFont="1" applyFill="1" applyBorder="1" applyAlignment="1">
      <alignment horizontal="center"/>
    </xf>
    <xf numFmtId="164" fontId="14" fillId="2" borderId="12" xfId="2" applyNumberFormat="1" applyFont="1" applyFill="1" applyBorder="1"/>
    <xf numFmtId="164" fontId="14" fillId="2" borderId="3" xfId="2" quotePrefix="1" applyNumberFormat="1" applyFont="1" applyFill="1" applyBorder="1" applyAlignment="1">
      <alignment horizontal="center"/>
    </xf>
    <xf numFmtId="0" fontId="14" fillId="2" borderId="11" xfId="2" quotePrefix="1" applyFont="1" applyFill="1" applyBorder="1"/>
    <xf numFmtId="0" fontId="14" fillId="2" borderId="13" xfId="2" quotePrefix="1" applyFont="1" applyFill="1" applyBorder="1"/>
    <xf numFmtId="1" fontId="14" fillId="2" borderId="14" xfId="2" applyNumberFormat="1" applyFont="1" applyFill="1" applyBorder="1" applyAlignment="1">
      <alignment horizontal="center"/>
    </xf>
    <xf numFmtId="164" fontId="14" fillId="2" borderId="14" xfId="2" applyNumberFormat="1" applyFont="1" applyFill="1" applyBorder="1"/>
    <xf numFmtId="164" fontId="14" fillId="2" borderId="20" xfId="2" applyNumberFormat="1" applyFont="1" applyFill="1" applyBorder="1"/>
    <xf numFmtId="1" fontId="14" fillId="2" borderId="20" xfId="2" applyNumberFormat="1" applyFont="1" applyFill="1" applyBorder="1" applyAlignment="1">
      <alignment horizontal="center"/>
    </xf>
    <xf numFmtId="164" fontId="14" fillId="2" borderId="21" xfId="2" quotePrefix="1" applyNumberFormat="1" applyFont="1" applyFill="1" applyBorder="1" applyAlignment="1">
      <alignment horizontal="center"/>
    </xf>
    <xf numFmtId="1" fontId="14" fillId="2" borderId="21" xfId="2" applyNumberFormat="1" applyFont="1" applyFill="1" applyBorder="1" applyAlignment="1">
      <alignment horizontal="center"/>
    </xf>
    <xf numFmtId="9" fontId="14" fillId="2" borderId="22" xfId="1" applyFont="1" applyFill="1" applyBorder="1" applyAlignment="1" applyProtection="1">
      <alignment horizontal="center"/>
    </xf>
    <xf numFmtId="0" fontId="33" fillId="2" borderId="15" xfId="3" applyFont="1" applyFill="1" applyBorder="1" applyAlignment="1">
      <alignment vertical="center"/>
    </xf>
    <xf numFmtId="0" fontId="35" fillId="2" borderId="15" xfId="3" applyFont="1" applyFill="1" applyBorder="1" applyAlignment="1">
      <alignment vertical="center"/>
    </xf>
    <xf numFmtId="0" fontId="7" fillId="2" borderId="0" xfId="0" applyFont="1" applyFill="1" applyAlignment="1">
      <alignment wrapText="1"/>
    </xf>
    <xf numFmtId="0" fontId="17" fillId="2" borderId="31" xfId="0" applyFont="1" applyFill="1" applyBorder="1" applyAlignment="1">
      <alignment horizontal="left" vertical="center" wrapText="1"/>
    </xf>
    <xf numFmtId="0" fontId="0" fillId="2" borderId="31" xfId="0" applyFill="1" applyBorder="1" applyAlignment="1">
      <alignment horizontal="left" vertical="center" wrapText="1"/>
    </xf>
    <xf numFmtId="0" fontId="17" fillId="2" borderId="32" xfId="0" applyFont="1" applyFill="1" applyBorder="1" applyAlignment="1">
      <alignment horizontal="left" vertical="center" wrapText="1"/>
    </xf>
    <xf numFmtId="0" fontId="0" fillId="2" borderId="32" xfId="0" applyFill="1" applyBorder="1" applyAlignment="1">
      <alignment horizontal="left" vertical="center" wrapText="1"/>
    </xf>
    <xf numFmtId="0" fontId="7" fillId="2" borderId="0" xfId="0" applyFont="1" applyFill="1" applyAlignment="1">
      <alignment horizontal="left" vertical="center" wrapText="1"/>
    </xf>
    <xf numFmtId="0" fontId="17" fillId="2" borderId="16" xfId="0" applyFont="1" applyFill="1" applyBorder="1" applyAlignment="1">
      <alignment horizontal="left" vertical="center" wrapText="1"/>
    </xf>
    <xf numFmtId="0" fontId="0" fillId="2" borderId="16" xfId="0" applyFill="1" applyBorder="1" applyAlignment="1">
      <alignment horizontal="left" vertical="center" wrapText="1"/>
    </xf>
    <xf numFmtId="0" fontId="9" fillId="2" borderId="16" xfId="0" applyFont="1" applyFill="1" applyBorder="1" applyAlignment="1">
      <alignment horizontal="left" vertical="center" wrapText="1"/>
    </xf>
    <xf numFmtId="0" fontId="15" fillId="2" borderId="0" xfId="0" applyFont="1" applyFill="1" applyAlignment="1">
      <alignment horizontal="left" vertical="center"/>
    </xf>
    <xf numFmtId="0" fontId="3" fillId="2" borderId="1" xfId="0" applyFont="1" applyFill="1" applyBorder="1" applyAlignment="1">
      <alignment horizontal="center" vertical="center"/>
    </xf>
    <xf numFmtId="0" fontId="32" fillId="2" borderId="24" xfId="3" applyFont="1" applyFill="1" applyBorder="1" applyAlignment="1">
      <alignment horizontal="center" vertical="center"/>
    </xf>
    <xf numFmtId="0" fontId="6" fillId="2" borderId="0" xfId="0" applyFont="1" applyFill="1" applyAlignment="1">
      <alignment wrapText="1"/>
    </xf>
    <xf numFmtId="0" fontId="25" fillId="0" borderId="19" xfId="0" applyFont="1" applyBorder="1" applyAlignment="1">
      <alignment horizontal="center" vertical="center"/>
    </xf>
    <xf numFmtId="0" fontId="8" fillId="2" borderId="0" xfId="3" applyFont="1" applyFill="1" applyAlignment="1">
      <alignment horizontal="center"/>
    </xf>
    <xf numFmtId="0" fontId="15" fillId="2" borderId="26" xfId="3" applyFont="1" applyFill="1" applyBorder="1" applyAlignment="1">
      <alignment horizontal="center" vertical="center"/>
    </xf>
    <xf numFmtId="0" fontId="6" fillId="2" borderId="0" xfId="0" applyFont="1" applyFill="1" applyAlignment="1">
      <alignment horizontal="left" wrapText="1"/>
    </xf>
    <xf numFmtId="0" fontId="4" fillId="2" borderId="0" xfId="0" applyFont="1" applyFill="1" applyAlignment="1">
      <alignment horizontal="center"/>
    </xf>
    <xf numFmtId="0" fontId="27" fillId="2" borderId="18"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8" xfId="0"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2" borderId="18" xfId="0" applyFill="1" applyBorder="1" applyAlignment="1">
      <alignment horizontal="center" vertical="center" wrapText="1"/>
    </xf>
    <xf numFmtId="0" fontId="25" fillId="0" borderId="19" xfId="0" applyFont="1" applyBorder="1" applyAlignment="1">
      <alignment horizontal="center" vertical="center"/>
    </xf>
    <xf numFmtId="0" fontId="31" fillId="2" borderId="0" xfId="0" applyFont="1" applyFill="1" applyAlignment="1">
      <alignment horizontal="right"/>
    </xf>
    <xf numFmtId="0" fontId="12" fillId="2" borderId="1" xfId="0" applyFont="1" applyFill="1" applyBorder="1" applyAlignment="1">
      <alignment horizontal="left" vertical="center"/>
    </xf>
    <xf numFmtId="0" fontId="13" fillId="2" borderId="1" xfId="0" applyFont="1" applyFill="1" applyBorder="1" applyAlignment="1">
      <alignment horizontal="center" vertical="center"/>
    </xf>
    <xf numFmtId="0" fontId="11" fillId="2" borderId="3" xfId="0" applyFont="1" applyFill="1" applyBorder="1" applyAlignment="1">
      <alignment horizontal="left" vertical="center" wrapText="1"/>
    </xf>
    <xf numFmtId="0" fontId="21" fillId="2" borderId="5" xfId="2" applyFont="1" applyFill="1" applyBorder="1" applyAlignment="1">
      <alignment horizontal="left" wrapText="1"/>
    </xf>
    <xf numFmtId="0" fontId="10" fillId="2" borderId="5" xfId="3" applyFont="1" applyFill="1" applyBorder="1" applyAlignment="1">
      <alignment horizontal="center" vertical="center"/>
    </xf>
    <xf numFmtId="0" fontId="32" fillId="2" borderId="33" xfId="3" applyFont="1" applyFill="1" applyBorder="1" applyAlignment="1">
      <alignment horizontal="center" vertical="center"/>
    </xf>
    <xf numFmtId="0" fontId="32" fillId="2" borderId="34" xfId="3" applyFont="1" applyFill="1" applyBorder="1" applyAlignment="1">
      <alignment horizontal="center" vertical="center"/>
    </xf>
    <xf numFmtId="0" fontId="32" fillId="2" borderId="25" xfId="3" applyFont="1" applyFill="1" applyBorder="1" applyAlignment="1">
      <alignment horizontal="center" vertical="center"/>
    </xf>
    <xf numFmtId="0" fontId="15" fillId="2" borderId="4" xfId="3" quotePrefix="1" applyFont="1" applyFill="1" applyBorder="1" applyAlignment="1" applyProtection="1">
      <alignment horizontal="left" vertical="center" wrapText="1"/>
      <protection locked="0"/>
    </xf>
    <xf numFmtId="0" fontId="15" fillId="2" borderId="3" xfId="3" quotePrefix="1" applyFont="1" applyFill="1" applyBorder="1" applyAlignment="1" applyProtection="1">
      <alignment horizontal="left" vertical="center" wrapText="1"/>
      <protection locked="0"/>
    </xf>
    <xf numFmtId="0" fontId="15" fillId="2" borderId="2" xfId="3" quotePrefix="1" applyFont="1" applyFill="1" applyBorder="1" applyAlignment="1" applyProtection="1">
      <alignment horizontal="left" vertical="center" wrapText="1"/>
      <protection locked="0"/>
    </xf>
    <xf numFmtId="0" fontId="32" fillId="2" borderId="35" xfId="3" applyFont="1" applyFill="1" applyBorder="1" applyAlignment="1">
      <alignment horizontal="center" vertical="center"/>
    </xf>
    <xf numFmtId="0" fontId="15" fillId="2" borderId="36" xfId="3" quotePrefix="1" applyFont="1" applyFill="1" applyBorder="1" applyAlignment="1" applyProtection="1">
      <alignment horizontal="left" vertical="center" wrapText="1"/>
      <protection locked="0"/>
    </xf>
    <xf numFmtId="0" fontId="33" fillId="2" borderId="0" xfId="3" applyFont="1" applyFill="1" applyAlignment="1" applyProtection="1">
      <alignment horizontal="left" vertical="center" wrapText="1"/>
      <protection locked="0"/>
    </xf>
    <xf numFmtId="0" fontId="21" fillId="2" borderId="5" xfId="2" applyFont="1" applyFill="1" applyBorder="1" applyAlignment="1">
      <alignment horizontal="left"/>
    </xf>
    <xf numFmtId="0" fontId="23" fillId="2" borderId="7" xfId="2" quotePrefix="1" applyFont="1" applyFill="1" applyBorder="1" applyAlignment="1">
      <alignment horizontal="center"/>
    </xf>
    <xf numFmtId="0" fontId="23" fillId="2" borderId="8" xfId="2" quotePrefix="1" applyFont="1" applyFill="1" applyBorder="1" applyAlignment="1">
      <alignment horizontal="center"/>
    </xf>
    <xf numFmtId="0" fontId="23" fillId="2" borderId="9" xfId="2" quotePrefix="1" applyFont="1" applyFill="1" applyBorder="1" applyAlignment="1">
      <alignment horizontal="center"/>
    </xf>
    <xf numFmtId="0" fontId="14" fillId="2" borderId="0" xfId="2" applyFont="1" applyFill="1" applyAlignment="1">
      <alignment horizontal="center" vertical="center" wrapText="1"/>
    </xf>
  </cellXfs>
  <cellStyles count="4">
    <cellStyle name="Normal" xfId="0" builtinId="0"/>
    <cellStyle name="Normal 2" xfId="3" xr:uid="{DC229487-DEA7-4144-BD08-ABACB7D3E445}"/>
    <cellStyle name="Normal_Equipment Design Check List for Meat &amp; Poultry EMC" xfId="2" xr:uid="{98A97F91-82C9-47CD-B7D0-523D9DE212B3}"/>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hyperlink" Target="#'10'!A1"/><Relationship Id="rId13" Type="http://schemas.openxmlformats.org/officeDocument/2006/relationships/hyperlink" Target="#'5'!A1"/><Relationship Id="rId18" Type="http://schemas.openxmlformats.org/officeDocument/2006/relationships/hyperlink" Target="#'22'!A1"/><Relationship Id="rId26" Type="http://schemas.openxmlformats.org/officeDocument/2006/relationships/hyperlink" Target="#'Action Log'!A1"/><Relationship Id="rId3" Type="http://schemas.openxmlformats.org/officeDocument/2006/relationships/hyperlink" Target="#'17'!A1"/><Relationship Id="rId21" Type="http://schemas.openxmlformats.org/officeDocument/2006/relationships/hyperlink" Target="#'23'!A1"/><Relationship Id="rId7" Type="http://schemas.openxmlformats.org/officeDocument/2006/relationships/hyperlink" Target="#'3'!A1"/><Relationship Id="rId12" Type="http://schemas.openxmlformats.org/officeDocument/2006/relationships/hyperlink" Target="#'20'!A1"/><Relationship Id="rId17" Type="http://schemas.openxmlformats.org/officeDocument/2006/relationships/hyperlink" Target="#'13'!A1"/><Relationship Id="rId25" Type="http://schemas.openxmlformats.org/officeDocument/2006/relationships/hyperlink" Target="#'Acronyms and Definitions'!A1"/><Relationship Id="rId2" Type="http://schemas.openxmlformats.org/officeDocument/2006/relationships/hyperlink" Target="#'8'!A1"/><Relationship Id="rId16" Type="http://schemas.openxmlformats.org/officeDocument/2006/relationships/hyperlink" Target="#'6'!A1"/><Relationship Id="rId20" Type="http://schemas.openxmlformats.org/officeDocument/2006/relationships/hyperlink" Target="#'14'!A1"/><Relationship Id="rId1" Type="http://schemas.openxmlformats.org/officeDocument/2006/relationships/hyperlink" Target="#'1'!A1"/><Relationship Id="rId6" Type="http://schemas.openxmlformats.org/officeDocument/2006/relationships/hyperlink" Target="#'18'!A1"/><Relationship Id="rId11" Type="http://schemas.openxmlformats.org/officeDocument/2006/relationships/hyperlink" Target="#'11'!A1"/><Relationship Id="rId24" Type="http://schemas.openxmlformats.org/officeDocument/2006/relationships/hyperlink" Target="#'24'!A1"/><Relationship Id="rId5" Type="http://schemas.openxmlformats.org/officeDocument/2006/relationships/hyperlink" Target="#'9'!A1"/><Relationship Id="rId15" Type="http://schemas.openxmlformats.org/officeDocument/2006/relationships/hyperlink" Target="#'21'!A1"/><Relationship Id="rId23" Type="http://schemas.openxmlformats.org/officeDocument/2006/relationships/hyperlink" Target="#'16'!A1"/><Relationship Id="rId10" Type="http://schemas.openxmlformats.org/officeDocument/2006/relationships/hyperlink" Target="#'4'!A1"/><Relationship Id="rId19" Type="http://schemas.openxmlformats.org/officeDocument/2006/relationships/hyperlink" Target="#'7'!A1"/><Relationship Id="rId4" Type="http://schemas.openxmlformats.org/officeDocument/2006/relationships/hyperlink" Target="#'2'!A1"/><Relationship Id="rId9" Type="http://schemas.openxmlformats.org/officeDocument/2006/relationships/hyperlink" Target="#'19'!A1"/><Relationship Id="rId14" Type="http://schemas.openxmlformats.org/officeDocument/2006/relationships/hyperlink" Target="#'12'!A1"/><Relationship Id="rId22" Type="http://schemas.openxmlformats.org/officeDocument/2006/relationships/hyperlink" Target="#'15'!A1"/></Relationships>
</file>

<file path=xl/drawings/_rels/drawing1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5.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6.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7.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8.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4.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5.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6.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7.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2" Type="http://schemas.openxmlformats.org/officeDocument/2006/relationships/hyperlink" Target="#'Main Menu'!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1" Type="http://schemas.openxmlformats.org/officeDocument/2006/relationships/hyperlink" Target="#'Main Menu'!A1"/></Relationships>
</file>

<file path=xl/drawings/_rels/drawing6.xml.rels><?xml version="1.0" encoding="UTF-8" standalone="yes"?>
<Relationships xmlns="http://schemas.openxmlformats.org/package/2006/relationships"><Relationship Id="rId1" Type="http://schemas.openxmlformats.org/officeDocument/2006/relationships/hyperlink" Target="#'Main Menu'!A1"/></Relationships>
</file>

<file path=xl/drawings/_rels/drawing7.xml.rels><?xml version="1.0" encoding="UTF-8" standalone="yes"?>
<Relationships xmlns="http://schemas.openxmlformats.org/package/2006/relationships"><Relationship Id="rId1" Type="http://schemas.openxmlformats.org/officeDocument/2006/relationships/hyperlink" Target="#'Main Menu'!A1"/></Relationships>
</file>

<file path=xl/drawings/_rels/drawing8.xml.rels><?xml version="1.0" encoding="UTF-8" standalone="yes"?>
<Relationships xmlns="http://schemas.openxmlformats.org/package/2006/relationships"><Relationship Id="rId1" Type="http://schemas.openxmlformats.org/officeDocument/2006/relationships/hyperlink" Target="#'Main Menu'!A1"/></Relationships>
</file>

<file path=xl/drawings/_rels/drawing9.xml.rels><?xml version="1.0" encoding="UTF-8" standalone="yes"?>
<Relationships xmlns="http://schemas.openxmlformats.org/package/2006/relationships"><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9</xdr:row>
      <xdr:rowOff>76200</xdr:rowOff>
    </xdr:from>
    <xdr:to>
      <xdr:col>4</xdr:col>
      <xdr:colOff>19050</xdr:colOff>
      <xdr:row>12</xdr:row>
      <xdr:rowOff>47624</xdr:rowOff>
    </xdr:to>
    <xdr:sp macro="" textlink="">
      <xdr:nvSpPr>
        <xdr:cNvPr id="54" name="Rounded Rectangle 1">
          <a:hlinkClick xmlns:r="http://schemas.openxmlformats.org/officeDocument/2006/relationships" r:id="rId1"/>
          <a:extLst>
            <a:ext uri="{FF2B5EF4-FFF2-40B4-BE49-F238E27FC236}">
              <a16:creationId xmlns:a16="http://schemas.microsoft.com/office/drawing/2014/main" id="{BA87F29A-C771-4C85-B040-EB548658A604}"/>
            </a:ext>
          </a:extLst>
        </xdr:cNvPr>
        <xdr:cNvSpPr/>
      </xdr:nvSpPr>
      <xdr:spPr>
        <a:xfrm>
          <a:off x="219075" y="22383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1 - Food Safety Plan (HACCP)</a:t>
          </a:r>
        </a:p>
      </xdr:txBody>
    </xdr:sp>
    <xdr:clientData/>
  </xdr:twoCellAnchor>
  <xdr:twoCellAnchor editAs="oneCell">
    <xdr:from>
      <xdr:col>5</xdr:col>
      <xdr:colOff>0</xdr:colOff>
      <xdr:row>9</xdr:row>
      <xdr:rowOff>85725</xdr:rowOff>
    </xdr:from>
    <xdr:to>
      <xdr:col>8</xdr:col>
      <xdr:colOff>0</xdr:colOff>
      <xdr:row>12</xdr:row>
      <xdr:rowOff>57149</xdr:rowOff>
    </xdr:to>
    <xdr:sp macro="" textlink="">
      <xdr:nvSpPr>
        <xdr:cNvPr id="68" name="Rounded Rectangle 1">
          <a:hlinkClick xmlns:r="http://schemas.openxmlformats.org/officeDocument/2006/relationships" r:id="rId2"/>
          <a:extLst>
            <a:ext uri="{FF2B5EF4-FFF2-40B4-BE49-F238E27FC236}">
              <a16:creationId xmlns:a16="http://schemas.microsoft.com/office/drawing/2014/main" id="{E8CBCA58-A12D-47DB-BABF-9B010FCF5DC0}"/>
            </a:ext>
          </a:extLst>
        </xdr:cNvPr>
        <xdr:cNvSpPr/>
      </xdr:nvSpPr>
      <xdr:spPr>
        <a:xfrm>
          <a:off x="2428875" y="22479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8 - Premises</a:t>
          </a:r>
          <a:r>
            <a:rPr lang="en-US" sz="1200" b="0" baseline="0">
              <a:solidFill>
                <a:sysClr val="windowText" lastClr="000000"/>
              </a:solidFill>
            </a:rPr>
            <a:t> Control</a:t>
          </a:r>
          <a:endParaRPr lang="en-US" sz="1200" b="0">
            <a:solidFill>
              <a:sysClr val="windowText" lastClr="000000"/>
            </a:solidFill>
          </a:endParaRPr>
        </a:p>
      </xdr:txBody>
    </xdr:sp>
    <xdr:clientData/>
  </xdr:twoCellAnchor>
  <xdr:twoCellAnchor editAs="oneCell">
    <xdr:from>
      <xdr:col>9</xdr:col>
      <xdr:colOff>0</xdr:colOff>
      <xdr:row>9</xdr:row>
      <xdr:rowOff>76200</xdr:rowOff>
    </xdr:from>
    <xdr:to>
      <xdr:col>12</xdr:col>
      <xdr:colOff>0</xdr:colOff>
      <xdr:row>12</xdr:row>
      <xdr:rowOff>47624</xdr:rowOff>
    </xdr:to>
    <xdr:sp macro="" textlink="">
      <xdr:nvSpPr>
        <xdr:cNvPr id="69" name="Rounded Rectangle 1">
          <a:hlinkClick xmlns:r="http://schemas.openxmlformats.org/officeDocument/2006/relationships" r:id="rId3"/>
          <a:extLst>
            <a:ext uri="{FF2B5EF4-FFF2-40B4-BE49-F238E27FC236}">
              <a16:creationId xmlns:a16="http://schemas.microsoft.com/office/drawing/2014/main" id="{761394FF-EFF5-4D68-8638-25C608D40B9B}"/>
            </a:ext>
          </a:extLst>
        </xdr:cNvPr>
        <xdr:cNvSpPr/>
      </xdr:nvSpPr>
      <xdr:spPr>
        <a:xfrm>
          <a:off x="4657725" y="22383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17</a:t>
          </a:r>
          <a:r>
            <a:rPr lang="en-US" sz="1200" b="0" baseline="0">
              <a:solidFill>
                <a:sysClr val="windowText" lastClr="000000"/>
              </a:solidFill>
            </a:rPr>
            <a:t> - Management Practices</a:t>
          </a:r>
          <a:endParaRPr lang="en-US" sz="1200" b="0">
            <a:solidFill>
              <a:sysClr val="windowText" lastClr="000000"/>
            </a:solidFill>
          </a:endParaRPr>
        </a:p>
      </xdr:txBody>
    </xdr:sp>
    <xdr:clientData/>
  </xdr:twoCellAnchor>
  <xdr:twoCellAnchor editAs="oneCell">
    <xdr:from>
      <xdr:col>1</xdr:col>
      <xdr:colOff>19050</xdr:colOff>
      <xdr:row>12</xdr:row>
      <xdr:rowOff>123825</xdr:rowOff>
    </xdr:from>
    <xdr:to>
      <xdr:col>4</xdr:col>
      <xdr:colOff>19050</xdr:colOff>
      <xdr:row>15</xdr:row>
      <xdr:rowOff>95249</xdr:rowOff>
    </xdr:to>
    <xdr:sp macro="" textlink="">
      <xdr:nvSpPr>
        <xdr:cNvPr id="70" name="Rounded Rectangle 1">
          <a:hlinkClick xmlns:r="http://schemas.openxmlformats.org/officeDocument/2006/relationships" r:id="rId4"/>
          <a:extLst>
            <a:ext uri="{FF2B5EF4-FFF2-40B4-BE49-F238E27FC236}">
              <a16:creationId xmlns:a16="http://schemas.microsoft.com/office/drawing/2014/main" id="{09084112-1EBF-4877-9942-C6BAFE4419CA}"/>
            </a:ext>
          </a:extLst>
        </xdr:cNvPr>
        <xdr:cNvSpPr/>
      </xdr:nvSpPr>
      <xdr:spPr>
        <a:xfrm>
          <a:off x="219075" y="28575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2 - Supplier Management</a:t>
          </a:r>
        </a:p>
      </xdr:txBody>
    </xdr:sp>
    <xdr:clientData/>
  </xdr:twoCellAnchor>
  <xdr:twoCellAnchor editAs="oneCell">
    <xdr:from>
      <xdr:col>5</xdr:col>
      <xdr:colOff>0</xdr:colOff>
      <xdr:row>12</xdr:row>
      <xdr:rowOff>133350</xdr:rowOff>
    </xdr:from>
    <xdr:to>
      <xdr:col>8</xdr:col>
      <xdr:colOff>0</xdr:colOff>
      <xdr:row>15</xdr:row>
      <xdr:rowOff>104774</xdr:rowOff>
    </xdr:to>
    <xdr:sp macro="" textlink="">
      <xdr:nvSpPr>
        <xdr:cNvPr id="71" name="Rounded Rectangle 1">
          <a:hlinkClick xmlns:r="http://schemas.openxmlformats.org/officeDocument/2006/relationships" r:id="rId5"/>
          <a:extLst>
            <a:ext uri="{FF2B5EF4-FFF2-40B4-BE49-F238E27FC236}">
              <a16:creationId xmlns:a16="http://schemas.microsoft.com/office/drawing/2014/main" id="{1E10CB07-2579-4B86-B2DF-867B6E566B0B}"/>
            </a:ext>
          </a:extLst>
        </xdr:cNvPr>
        <xdr:cNvSpPr/>
      </xdr:nvSpPr>
      <xdr:spPr>
        <a:xfrm>
          <a:off x="2428875" y="286702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9 - Receiving</a:t>
          </a:r>
          <a:r>
            <a:rPr lang="en-US" sz="1200" b="0" baseline="0">
              <a:solidFill>
                <a:sysClr val="windowText" lastClr="000000"/>
              </a:solidFill>
            </a:rPr>
            <a:t> and Storage Control</a:t>
          </a:r>
          <a:endParaRPr lang="en-US" sz="1200" b="0">
            <a:solidFill>
              <a:sysClr val="windowText" lastClr="000000"/>
            </a:solidFill>
          </a:endParaRPr>
        </a:p>
      </xdr:txBody>
    </xdr:sp>
    <xdr:clientData/>
  </xdr:twoCellAnchor>
  <xdr:twoCellAnchor editAs="oneCell">
    <xdr:from>
      <xdr:col>9</xdr:col>
      <xdr:colOff>0</xdr:colOff>
      <xdr:row>12</xdr:row>
      <xdr:rowOff>123825</xdr:rowOff>
    </xdr:from>
    <xdr:to>
      <xdr:col>12</xdr:col>
      <xdr:colOff>0</xdr:colOff>
      <xdr:row>15</xdr:row>
      <xdr:rowOff>95249</xdr:rowOff>
    </xdr:to>
    <xdr:sp macro="" textlink="">
      <xdr:nvSpPr>
        <xdr:cNvPr id="72" name="Rounded Rectangle 1">
          <a:hlinkClick xmlns:r="http://schemas.openxmlformats.org/officeDocument/2006/relationships" r:id="rId6"/>
          <a:extLst>
            <a:ext uri="{FF2B5EF4-FFF2-40B4-BE49-F238E27FC236}">
              <a16:creationId xmlns:a16="http://schemas.microsoft.com/office/drawing/2014/main" id="{025551FE-755A-4206-8334-561F6AAE76A7}"/>
            </a:ext>
          </a:extLst>
        </xdr:cNvPr>
        <xdr:cNvSpPr/>
      </xdr:nvSpPr>
      <xdr:spPr>
        <a:xfrm>
          <a:off x="4657725" y="28575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18 - Regulatory Compliance</a:t>
          </a:r>
        </a:p>
      </xdr:txBody>
    </xdr:sp>
    <xdr:clientData/>
  </xdr:twoCellAnchor>
  <xdr:twoCellAnchor editAs="oneCell">
    <xdr:from>
      <xdr:col>1</xdr:col>
      <xdr:colOff>19050</xdr:colOff>
      <xdr:row>16</xdr:row>
      <xdr:rowOff>0</xdr:rowOff>
    </xdr:from>
    <xdr:to>
      <xdr:col>4</xdr:col>
      <xdr:colOff>19050</xdr:colOff>
      <xdr:row>18</xdr:row>
      <xdr:rowOff>161924</xdr:rowOff>
    </xdr:to>
    <xdr:sp macro="" textlink="">
      <xdr:nvSpPr>
        <xdr:cNvPr id="73" name="Rounded Rectangle 1">
          <a:hlinkClick xmlns:r="http://schemas.openxmlformats.org/officeDocument/2006/relationships" r:id="rId7"/>
          <a:extLst>
            <a:ext uri="{FF2B5EF4-FFF2-40B4-BE49-F238E27FC236}">
              <a16:creationId xmlns:a16="http://schemas.microsoft.com/office/drawing/2014/main" id="{2C3B805E-7B37-46CF-9A3E-9B7833D11E74}"/>
            </a:ext>
          </a:extLst>
        </xdr:cNvPr>
        <xdr:cNvSpPr/>
      </xdr:nvSpPr>
      <xdr:spPr>
        <a:xfrm>
          <a:off x="219075" y="34956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3 - GMPs</a:t>
          </a:r>
        </a:p>
      </xdr:txBody>
    </xdr:sp>
    <xdr:clientData/>
  </xdr:twoCellAnchor>
  <xdr:twoCellAnchor editAs="oneCell">
    <xdr:from>
      <xdr:col>5</xdr:col>
      <xdr:colOff>0</xdr:colOff>
      <xdr:row>16</xdr:row>
      <xdr:rowOff>9525</xdr:rowOff>
    </xdr:from>
    <xdr:to>
      <xdr:col>8</xdr:col>
      <xdr:colOff>0</xdr:colOff>
      <xdr:row>18</xdr:row>
      <xdr:rowOff>171449</xdr:rowOff>
    </xdr:to>
    <xdr:sp macro="" textlink="">
      <xdr:nvSpPr>
        <xdr:cNvPr id="74" name="Rounded Rectangle 1">
          <a:hlinkClick xmlns:r="http://schemas.openxmlformats.org/officeDocument/2006/relationships" r:id="rId8"/>
          <a:extLst>
            <a:ext uri="{FF2B5EF4-FFF2-40B4-BE49-F238E27FC236}">
              <a16:creationId xmlns:a16="http://schemas.microsoft.com/office/drawing/2014/main" id="{98A086BC-3172-483D-81A3-AEE2C936DF0D}"/>
            </a:ext>
          </a:extLst>
        </xdr:cNvPr>
        <xdr:cNvSpPr/>
      </xdr:nvSpPr>
      <xdr:spPr>
        <a:xfrm>
          <a:off x="2428875" y="35052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10 - Material Control</a:t>
          </a:r>
        </a:p>
      </xdr:txBody>
    </xdr:sp>
    <xdr:clientData/>
  </xdr:twoCellAnchor>
  <xdr:twoCellAnchor editAs="oneCell">
    <xdr:from>
      <xdr:col>9</xdr:col>
      <xdr:colOff>0</xdr:colOff>
      <xdr:row>16</xdr:row>
      <xdr:rowOff>0</xdr:rowOff>
    </xdr:from>
    <xdr:to>
      <xdr:col>12</xdr:col>
      <xdr:colOff>0</xdr:colOff>
      <xdr:row>18</xdr:row>
      <xdr:rowOff>161924</xdr:rowOff>
    </xdr:to>
    <xdr:sp macro="" textlink="">
      <xdr:nvSpPr>
        <xdr:cNvPr id="75" name="Rounded Rectangle 1">
          <a:hlinkClick xmlns:r="http://schemas.openxmlformats.org/officeDocument/2006/relationships" r:id="rId9"/>
          <a:extLst>
            <a:ext uri="{FF2B5EF4-FFF2-40B4-BE49-F238E27FC236}">
              <a16:creationId xmlns:a16="http://schemas.microsoft.com/office/drawing/2014/main" id="{2954648B-44E4-41C0-B5C7-86213AA9496A}"/>
            </a:ext>
          </a:extLst>
        </xdr:cNvPr>
        <xdr:cNvSpPr/>
      </xdr:nvSpPr>
      <xdr:spPr>
        <a:xfrm>
          <a:off x="4657725" y="34956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19 - Microbiological Monitoring</a:t>
          </a:r>
        </a:p>
      </xdr:txBody>
    </xdr:sp>
    <xdr:clientData/>
  </xdr:twoCellAnchor>
  <xdr:twoCellAnchor editAs="oneCell">
    <xdr:from>
      <xdr:col>1</xdr:col>
      <xdr:colOff>19050</xdr:colOff>
      <xdr:row>19</xdr:row>
      <xdr:rowOff>66675</xdr:rowOff>
    </xdr:from>
    <xdr:to>
      <xdr:col>4</xdr:col>
      <xdr:colOff>19050</xdr:colOff>
      <xdr:row>22</xdr:row>
      <xdr:rowOff>38099</xdr:rowOff>
    </xdr:to>
    <xdr:sp macro="" textlink="">
      <xdr:nvSpPr>
        <xdr:cNvPr id="76" name="Rounded Rectangle 1">
          <a:hlinkClick xmlns:r="http://schemas.openxmlformats.org/officeDocument/2006/relationships" r:id="rId10"/>
          <a:extLst>
            <a:ext uri="{FF2B5EF4-FFF2-40B4-BE49-F238E27FC236}">
              <a16:creationId xmlns:a16="http://schemas.microsoft.com/office/drawing/2014/main" id="{A55F7E29-AC22-4AB0-BAFC-57CCC64A4D0E}"/>
            </a:ext>
          </a:extLst>
        </xdr:cNvPr>
        <xdr:cNvSpPr/>
      </xdr:nvSpPr>
      <xdr:spPr>
        <a:xfrm>
          <a:off x="219075" y="413385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4 - Sanitation</a:t>
          </a:r>
        </a:p>
      </xdr:txBody>
    </xdr:sp>
    <xdr:clientData/>
  </xdr:twoCellAnchor>
  <xdr:twoCellAnchor editAs="oneCell">
    <xdr:from>
      <xdr:col>5</xdr:col>
      <xdr:colOff>0</xdr:colOff>
      <xdr:row>19</xdr:row>
      <xdr:rowOff>76200</xdr:rowOff>
    </xdr:from>
    <xdr:to>
      <xdr:col>8</xdr:col>
      <xdr:colOff>0</xdr:colOff>
      <xdr:row>22</xdr:row>
      <xdr:rowOff>47624</xdr:rowOff>
    </xdr:to>
    <xdr:sp macro="" textlink="">
      <xdr:nvSpPr>
        <xdr:cNvPr id="77" name="Rounded Rectangle 1">
          <a:hlinkClick xmlns:r="http://schemas.openxmlformats.org/officeDocument/2006/relationships" r:id="rId11"/>
          <a:extLst>
            <a:ext uri="{FF2B5EF4-FFF2-40B4-BE49-F238E27FC236}">
              <a16:creationId xmlns:a16="http://schemas.microsoft.com/office/drawing/2014/main" id="{353609F7-1C37-446A-8DDC-BAA04AE418E7}"/>
            </a:ext>
          </a:extLst>
        </xdr:cNvPr>
        <xdr:cNvSpPr/>
      </xdr:nvSpPr>
      <xdr:spPr>
        <a:xfrm>
          <a:off x="2428875" y="41433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11 - Personnel Control</a:t>
          </a:r>
        </a:p>
      </xdr:txBody>
    </xdr:sp>
    <xdr:clientData/>
  </xdr:twoCellAnchor>
  <xdr:twoCellAnchor editAs="oneCell">
    <xdr:from>
      <xdr:col>9</xdr:col>
      <xdr:colOff>0</xdr:colOff>
      <xdr:row>19</xdr:row>
      <xdr:rowOff>66675</xdr:rowOff>
    </xdr:from>
    <xdr:to>
      <xdr:col>12</xdr:col>
      <xdr:colOff>0</xdr:colOff>
      <xdr:row>22</xdr:row>
      <xdr:rowOff>38099</xdr:rowOff>
    </xdr:to>
    <xdr:sp macro="" textlink="">
      <xdr:nvSpPr>
        <xdr:cNvPr id="78" name="Rounded Rectangle 1">
          <a:hlinkClick xmlns:r="http://schemas.openxmlformats.org/officeDocument/2006/relationships" r:id="rId12"/>
          <a:extLst>
            <a:ext uri="{FF2B5EF4-FFF2-40B4-BE49-F238E27FC236}">
              <a16:creationId xmlns:a16="http://schemas.microsoft.com/office/drawing/2014/main" id="{F1F91501-F5C0-44F1-A3E3-8E0D66CD3B7E}"/>
            </a:ext>
          </a:extLst>
        </xdr:cNvPr>
        <xdr:cNvSpPr/>
      </xdr:nvSpPr>
      <xdr:spPr>
        <a:xfrm>
          <a:off x="4657725" y="413385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20</a:t>
          </a:r>
          <a:r>
            <a:rPr lang="en-US" sz="1200" b="0" baseline="0">
              <a:solidFill>
                <a:sysClr val="windowText" lastClr="000000"/>
              </a:solidFill>
            </a:rPr>
            <a:t> - Finished Goods Monitoring</a:t>
          </a:r>
          <a:endParaRPr lang="en-US" sz="1200" b="0">
            <a:solidFill>
              <a:sysClr val="windowText" lastClr="000000"/>
            </a:solidFill>
          </a:endParaRPr>
        </a:p>
      </xdr:txBody>
    </xdr:sp>
    <xdr:clientData/>
  </xdr:twoCellAnchor>
  <xdr:twoCellAnchor editAs="oneCell">
    <xdr:from>
      <xdr:col>1</xdr:col>
      <xdr:colOff>19050</xdr:colOff>
      <xdr:row>22</xdr:row>
      <xdr:rowOff>142875</xdr:rowOff>
    </xdr:from>
    <xdr:to>
      <xdr:col>4</xdr:col>
      <xdr:colOff>19050</xdr:colOff>
      <xdr:row>25</xdr:row>
      <xdr:rowOff>114299</xdr:rowOff>
    </xdr:to>
    <xdr:sp macro="" textlink="">
      <xdr:nvSpPr>
        <xdr:cNvPr id="79" name="Rounded Rectangle 1">
          <a:hlinkClick xmlns:r="http://schemas.openxmlformats.org/officeDocument/2006/relationships" r:id="rId13"/>
          <a:extLst>
            <a:ext uri="{FF2B5EF4-FFF2-40B4-BE49-F238E27FC236}">
              <a16:creationId xmlns:a16="http://schemas.microsoft.com/office/drawing/2014/main" id="{B69D691C-63FA-48E3-A5BD-A8A9509A7E10}"/>
            </a:ext>
          </a:extLst>
        </xdr:cNvPr>
        <xdr:cNvSpPr/>
      </xdr:nvSpPr>
      <xdr:spPr>
        <a:xfrm>
          <a:off x="219075" y="478155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5 - Traceability</a:t>
          </a:r>
        </a:p>
      </xdr:txBody>
    </xdr:sp>
    <xdr:clientData/>
  </xdr:twoCellAnchor>
  <xdr:twoCellAnchor editAs="oneCell">
    <xdr:from>
      <xdr:col>5</xdr:col>
      <xdr:colOff>0</xdr:colOff>
      <xdr:row>22</xdr:row>
      <xdr:rowOff>152400</xdr:rowOff>
    </xdr:from>
    <xdr:to>
      <xdr:col>8</xdr:col>
      <xdr:colOff>0</xdr:colOff>
      <xdr:row>25</xdr:row>
      <xdr:rowOff>123824</xdr:rowOff>
    </xdr:to>
    <xdr:sp macro="" textlink="">
      <xdr:nvSpPr>
        <xdr:cNvPr id="80" name="Rounded Rectangle 1">
          <a:hlinkClick xmlns:r="http://schemas.openxmlformats.org/officeDocument/2006/relationships" r:id="rId14"/>
          <a:extLst>
            <a:ext uri="{FF2B5EF4-FFF2-40B4-BE49-F238E27FC236}">
              <a16:creationId xmlns:a16="http://schemas.microsoft.com/office/drawing/2014/main" id="{AA903CC1-CE94-456E-A340-550F55B3CC2A}"/>
            </a:ext>
          </a:extLst>
        </xdr:cNvPr>
        <xdr:cNvSpPr/>
      </xdr:nvSpPr>
      <xdr:spPr>
        <a:xfrm>
          <a:off x="2428875" y="47910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12 - Chemical Control</a:t>
          </a:r>
        </a:p>
      </xdr:txBody>
    </xdr:sp>
    <xdr:clientData/>
  </xdr:twoCellAnchor>
  <xdr:twoCellAnchor editAs="oneCell">
    <xdr:from>
      <xdr:col>9</xdr:col>
      <xdr:colOff>0</xdr:colOff>
      <xdr:row>22</xdr:row>
      <xdr:rowOff>142875</xdr:rowOff>
    </xdr:from>
    <xdr:to>
      <xdr:col>12</xdr:col>
      <xdr:colOff>0</xdr:colOff>
      <xdr:row>25</xdr:row>
      <xdr:rowOff>114299</xdr:rowOff>
    </xdr:to>
    <xdr:sp macro="" textlink="">
      <xdr:nvSpPr>
        <xdr:cNvPr id="81" name="Rounded Rectangle 1">
          <a:hlinkClick xmlns:r="http://schemas.openxmlformats.org/officeDocument/2006/relationships" r:id="rId15"/>
          <a:extLst>
            <a:ext uri="{FF2B5EF4-FFF2-40B4-BE49-F238E27FC236}">
              <a16:creationId xmlns:a16="http://schemas.microsoft.com/office/drawing/2014/main" id="{6CD3C150-6299-4936-ADBE-0B9EF7F14EFB}"/>
            </a:ext>
          </a:extLst>
        </xdr:cNvPr>
        <xdr:cNvSpPr/>
      </xdr:nvSpPr>
      <xdr:spPr>
        <a:xfrm>
          <a:off x="4657725" y="478155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21 - Corrective</a:t>
          </a:r>
          <a:r>
            <a:rPr lang="en-US" sz="1200" b="0" baseline="0">
              <a:solidFill>
                <a:sysClr val="windowText" lastClr="000000"/>
              </a:solidFill>
            </a:rPr>
            <a:t> Action / Preventive Action</a:t>
          </a:r>
          <a:endParaRPr lang="en-US" sz="1200" b="0">
            <a:solidFill>
              <a:sysClr val="windowText" lastClr="000000"/>
            </a:solidFill>
          </a:endParaRPr>
        </a:p>
      </xdr:txBody>
    </xdr:sp>
    <xdr:clientData/>
  </xdr:twoCellAnchor>
  <xdr:twoCellAnchor editAs="oneCell">
    <xdr:from>
      <xdr:col>1</xdr:col>
      <xdr:colOff>19050</xdr:colOff>
      <xdr:row>26</xdr:row>
      <xdr:rowOff>9525</xdr:rowOff>
    </xdr:from>
    <xdr:to>
      <xdr:col>4</xdr:col>
      <xdr:colOff>19050</xdr:colOff>
      <xdr:row>28</xdr:row>
      <xdr:rowOff>171449</xdr:rowOff>
    </xdr:to>
    <xdr:sp macro="" textlink="">
      <xdr:nvSpPr>
        <xdr:cNvPr id="82" name="Rounded Rectangle 1">
          <a:hlinkClick xmlns:r="http://schemas.openxmlformats.org/officeDocument/2006/relationships" r:id="rId16"/>
          <a:extLst>
            <a:ext uri="{FF2B5EF4-FFF2-40B4-BE49-F238E27FC236}">
              <a16:creationId xmlns:a16="http://schemas.microsoft.com/office/drawing/2014/main" id="{06A788DA-908C-45D4-AA6F-1229B3291CFC}"/>
            </a:ext>
          </a:extLst>
        </xdr:cNvPr>
        <xdr:cNvSpPr/>
      </xdr:nvSpPr>
      <xdr:spPr>
        <a:xfrm>
          <a:off x="219075" y="54102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6 - Allergen and Sensitizing Agent Management</a:t>
          </a:r>
        </a:p>
        <a:p>
          <a:pPr algn="ctr"/>
          <a:endParaRPr lang="en-US" sz="1200" b="0">
            <a:solidFill>
              <a:sysClr val="windowText" lastClr="000000"/>
            </a:solidFill>
          </a:endParaRPr>
        </a:p>
      </xdr:txBody>
    </xdr:sp>
    <xdr:clientData/>
  </xdr:twoCellAnchor>
  <xdr:twoCellAnchor editAs="oneCell">
    <xdr:from>
      <xdr:col>5</xdr:col>
      <xdr:colOff>0</xdr:colOff>
      <xdr:row>26</xdr:row>
      <xdr:rowOff>19050</xdr:rowOff>
    </xdr:from>
    <xdr:to>
      <xdr:col>8</xdr:col>
      <xdr:colOff>0</xdr:colOff>
      <xdr:row>28</xdr:row>
      <xdr:rowOff>180974</xdr:rowOff>
    </xdr:to>
    <xdr:sp macro="" textlink="">
      <xdr:nvSpPr>
        <xdr:cNvPr id="83" name="Rounded Rectangle 1">
          <a:hlinkClick xmlns:r="http://schemas.openxmlformats.org/officeDocument/2006/relationships" r:id="rId17"/>
          <a:extLst>
            <a:ext uri="{FF2B5EF4-FFF2-40B4-BE49-F238E27FC236}">
              <a16:creationId xmlns:a16="http://schemas.microsoft.com/office/drawing/2014/main" id="{B2E0FC1B-04F0-4F8F-99AA-70B891511AF7}"/>
            </a:ext>
          </a:extLst>
        </xdr:cNvPr>
        <xdr:cNvSpPr/>
      </xdr:nvSpPr>
      <xdr:spPr>
        <a:xfrm>
          <a:off x="2428875" y="541972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13 - Pest Control</a:t>
          </a:r>
        </a:p>
      </xdr:txBody>
    </xdr:sp>
    <xdr:clientData/>
  </xdr:twoCellAnchor>
  <xdr:twoCellAnchor editAs="oneCell">
    <xdr:from>
      <xdr:col>9</xdr:col>
      <xdr:colOff>0</xdr:colOff>
      <xdr:row>26</xdr:row>
      <xdr:rowOff>9525</xdr:rowOff>
    </xdr:from>
    <xdr:to>
      <xdr:col>12</xdr:col>
      <xdr:colOff>0</xdr:colOff>
      <xdr:row>28</xdr:row>
      <xdr:rowOff>171449</xdr:rowOff>
    </xdr:to>
    <xdr:sp macro="" textlink="">
      <xdr:nvSpPr>
        <xdr:cNvPr id="84" name="Rounded Rectangle 1">
          <a:hlinkClick xmlns:r="http://schemas.openxmlformats.org/officeDocument/2006/relationships" r:id="rId18"/>
          <a:extLst>
            <a:ext uri="{FF2B5EF4-FFF2-40B4-BE49-F238E27FC236}">
              <a16:creationId xmlns:a16="http://schemas.microsoft.com/office/drawing/2014/main" id="{12795748-C96B-46C6-8236-F8E02FBC3F88}"/>
            </a:ext>
          </a:extLst>
        </xdr:cNvPr>
        <xdr:cNvSpPr/>
      </xdr:nvSpPr>
      <xdr:spPr>
        <a:xfrm>
          <a:off x="4657725" y="54102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22 -</a:t>
          </a:r>
          <a:r>
            <a:rPr lang="en-US" sz="1200" b="0" baseline="0">
              <a:solidFill>
                <a:sysClr val="windowText" lastClr="000000"/>
              </a:solidFill>
            </a:rPr>
            <a:t> Laboratory Data Accuracy</a:t>
          </a:r>
          <a:endParaRPr lang="en-US" sz="1200" b="0">
            <a:solidFill>
              <a:sysClr val="windowText" lastClr="000000"/>
            </a:solidFill>
          </a:endParaRPr>
        </a:p>
      </xdr:txBody>
    </xdr:sp>
    <xdr:clientData/>
  </xdr:twoCellAnchor>
  <xdr:twoCellAnchor editAs="oneCell">
    <xdr:from>
      <xdr:col>1</xdr:col>
      <xdr:colOff>19050</xdr:colOff>
      <xdr:row>29</xdr:row>
      <xdr:rowOff>76200</xdr:rowOff>
    </xdr:from>
    <xdr:to>
      <xdr:col>4</xdr:col>
      <xdr:colOff>19050</xdr:colOff>
      <xdr:row>32</xdr:row>
      <xdr:rowOff>47624</xdr:rowOff>
    </xdr:to>
    <xdr:sp macro="" textlink="">
      <xdr:nvSpPr>
        <xdr:cNvPr id="85" name="Rounded Rectangle 1">
          <a:hlinkClick xmlns:r="http://schemas.openxmlformats.org/officeDocument/2006/relationships" r:id="rId19"/>
          <a:extLst>
            <a:ext uri="{FF2B5EF4-FFF2-40B4-BE49-F238E27FC236}">
              <a16:creationId xmlns:a16="http://schemas.microsoft.com/office/drawing/2014/main" id="{0410BFD4-D57B-4EFD-A143-EA25CD89A407}"/>
            </a:ext>
          </a:extLst>
        </xdr:cNvPr>
        <xdr:cNvSpPr/>
      </xdr:nvSpPr>
      <xdr:spPr>
        <a:xfrm>
          <a:off x="219075" y="60483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7 - Record</a:t>
          </a:r>
          <a:r>
            <a:rPr lang="en-US" sz="1200" b="0" baseline="0">
              <a:solidFill>
                <a:sysClr val="windowText" lastClr="000000"/>
              </a:solidFill>
            </a:rPr>
            <a:t> Management</a:t>
          </a:r>
          <a:endParaRPr lang="en-US" sz="1200" b="0">
            <a:solidFill>
              <a:sysClr val="windowText" lastClr="000000"/>
            </a:solidFill>
          </a:endParaRPr>
        </a:p>
      </xdr:txBody>
    </xdr:sp>
    <xdr:clientData/>
  </xdr:twoCellAnchor>
  <xdr:twoCellAnchor editAs="oneCell">
    <xdr:from>
      <xdr:col>5</xdr:col>
      <xdr:colOff>0</xdr:colOff>
      <xdr:row>29</xdr:row>
      <xdr:rowOff>85725</xdr:rowOff>
    </xdr:from>
    <xdr:to>
      <xdr:col>8</xdr:col>
      <xdr:colOff>0</xdr:colOff>
      <xdr:row>32</xdr:row>
      <xdr:rowOff>57149</xdr:rowOff>
    </xdr:to>
    <xdr:sp macro="" textlink="">
      <xdr:nvSpPr>
        <xdr:cNvPr id="86" name="Rounded Rectangle 1">
          <a:hlinkClick xmlns:r="http://schemas.openxmlformats.org/officeDocument/2006/relationships" r:id="rId20"/>
          <a:extLst>
            <a:ext uri="{FF2B5EF4-FFF2-40B4-BE49-F238E27FC236}">
              <a16:creationId xmlns:a16="http://schemas.microsoft.com/office/drawing/2014/main" id="{A5AB7389-F73C-4B29-BCA8-D1AE5471B67C}"/>
            </a:ext>
          </a:extLst>
        </xdr:cNvPr>
        <xdr:cNvSpPr/>
      </xdr:nvSpPr>
      <xdr:spPr>
        <a:xfrm>
          <a:off x="2428875" y="605790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14 - Food Defense</a:t>
          </a:r>
        </a:p>
      </xdr:txBody>
    </xdr:sp>
    <xdr:clientData/>
  </xdr:twoCellAnchor>
  <xdr:twoCellAnchor editAs="oneCell">
    <xdr:from>
      <xdr:col>9</xdr:col>
      <xdr:colOff>0</xdr:colOff>
      <xdr:row>29</xdr:row>
      <xdr:rowOff>76200</xdr:rowOff>
    </xdr:from>
    <xdr:to>
      <xdr:col>12</xdr:col>
      <xdr:colOff>0</xdr:colOff>
      <xdr:row>32</xdr:row>
      <xdr:rowOff>47624</xdr:rowOff>
    </xdr:to>
    <xdr:sp macro="" textlink="">
      <xdr:nvSpPr>
        <xdr:cNvPr id="87" name="Rounded Rectangle 1">
          <a:hlinkClick xmlns:r="http://schemas.openxmlformats.org/officeDocument/2006/relationships" r:id="rId21"/>
          <a:extLst>
            <a:ext uri="{FF2B5EF4-FFF2-40B4-BE49-F238E27FC236}">
              <a16:creationId xmlns:a16="http://schemas.microsoft.com/office/drawing/2014/main" id="{F2E25B8D-36FF-4D76-B96D-065E55D73AF2}"/>
            </a:ext>
          </a:extLst>
        </xdr:cNvPr>
        <xdr:cNvSpPr/>
      </xdr:nvSpPr>
      <xdr:spPr>
        <a:xfrm>
          <a:off x="4657725" y="60483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23 - Change Management</a:t>
          </a:r>
        </a:p>
      </xdr:txBody>
    </xdr:sp>
    <xdr:clientData/>
  </xdr:twoCellAnchor>
  <xdr:twoCellAnchor editAs="oneCell">
    <xdr:from>
      <xdr:col>4</xdr:col>
      <xdr:colOff>276225</xdr:colOff>
      <xdr:row>32</xdr:row>
      <xdr:rowOff>142875</xdr:rowOff>
    </xdr:from>
    <xdr:to>
      <xdr:col>7</xdr:col>
      <xdr:colOff>638175</xdr:colOff>
      <xdr:row>35</xdr:row>
      <xdr:rowOff>114299</xdr:rowOff>
    </xdr:to>
    <xdr:sp macro="" textlink="">
      <xdr:nvSpPr>
        <xdr:cNvPr id="99" name="Rounded Rectangle 1">
          <a:hlinkClick xmlns:r="http://schemas.openxmlformats.org/officeDocument/2006/relationships" r:id="rId22"/>
          <a:extLst>
            <a:ext uri="{FF2B5EF4-FFF2-40B4-BE49-F238E27FC236}">
              <a16:creationId xmlns:a16="http://schemas.microsoft.com/office/drawing/2014/main" id="{600A0F37-F709-4F51-88C5-A21AB2EF7524}"/>
            </a:ext>
          </a:extLst>
        </xdr:cNvPr>
        <xdr:cNvSpPr/>
      </xdr:nvSpPr>
      <xdr:spPr>
        <a:xfrm>
          <a:off x="2419350" y="6686550"/>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15 -</a:t>
          </a:r>
          <a:r>
            <a:rPr lang="en-US" sz="1200" b="0" baseline="0">
              <a:solidFill>
                <a:sysClr val="windowText" lastClr="000000"/>
              </a:solidFill>
            </a:rPr>
            <a:t> Internal Audits</a:t>
          </a:r>
          <a:endParaRPr lang="en-US" sz="1200" b="0">
            <a:solidFill>
              <a:sysClr val="windowText" lastClr="000000"/>
            </a:solidFill>
          </a:endParaRPr>
        </a:p>
      </xdr:txBody>
    </xdr:sp>
    <xdr:clientData/>
  </xdr:twoCellAnchor>
  <xdr:twoCellAnchor editAs="oneCell">
    <xdr:from>
      <xdr:col>4</xdr:col>
      <xdr:colOff>276225</xdr:colOff>
      <xdr:row>36</xdr:row>
      <xdr:rowOff>19050</xdr:rowOff>
    </xdr:from>
    <xdr:to>
      <xdr:col>7</xdr:col>
      <xdr:colOff>638175</xdr:colOff>
      <xdr:row>38</xdr:row>
      <xdr:rowOff>180974</xdr:rowOff>
    </xdr:to>
    <xdr:sp macro="" textlink="">
      <xdr:nvSpPr>
        <xdr:cNvPr id="100" name="Rounded Rectangle 1">
          <a:hlinkClick xmlns:r="http://schemas.openxmlformats.org/officeDocument/2006/relationships" r:id="rId23"/>
          <a:extLst>
            <a:ext uri="{FF2B5EF4-FFF2-40B4-BE49-F238E27FC236}">
              <a16:creationId xmlns:a16="http://schemas.microsoft.com/office/drawing/2014/main" id="{9E8695CC-8DA1-408A-A53F-F4BE918E8A26}"/>
            </a:ext>
          </a:extLst>
        </xdr:cNvPr>
        <xdr:cNvSpPr/>
      </xdr:nvSpPr>
      <xdr:spPr>
        <a:xfrm>
          <a:off x="2419350" y="732472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16</a:t>
          </a:r>
          <a:r>
            <a:rPr lang="en-US" sz="1200" b="0" baseline="0">
              <a:solidFill>
                <a:sysClr val="windowText" lastClr="000000"/>
              </a:solidFill>
            </a:rPr>
            <a:t> - External Audits</a:t>
          </a:r>
          <a:endParaRPr lang="en-US" sz="1200" b="0">
            <a:solidFill>
              <a:sysClr val="windowText" lastClr="000000"/>
            </a:solidFill>
          </a:endParaRPr>
        </a:p>
      </xdr:txBody>
    </xdr:sp>
    <xdr:clientData/>
  </xdr:twoCellAnchor>
  <xdr:twoCellAnchor editAs="oneCell">
    <xdr:from>
      <xdr:col>9</xdr:col>
      <xdr:colOff>0</xdr:colOff>
      <xdr:row>32</xdr:row>
      <xdr:rowOff>142875</xdr:rowOff>
    </xdr:from>
    <xdr:to>
      <xdr:col>12</xdr:col>
      <xdr:colOff>0</xdr:colOff>
      <xdr:row>35</xdr:row>
      <xdr:rowOff>114299</xdr:rowOff>
    </xdr:to>
    <xdr:sp macro="" textlink="">
      <xdr:nvSpPr>
        <xdr:cNvPr id="101" name="Rounded Rectangle 1">
          <a:hlinkClick xmlns:r="http://schemas.openxmlformats.org/officeDocument/2006/relationships" r:id="rId24"/>
          <a:extLst>
            <a:ext uri="{FF2B5EF4-FFF2-40B4-BE49-F238E27FC236}">
              <a16:creationId xmlns:a16="http://schemas.microsoft.com/office/drawing/2014/main" id="{3FB698EE-FC58-4099-B7B2-1F81D8F55D43}"/>
            </a:ext>
          </a:extLst>
        </xdr:cNvPr>
        <xdr:cNvSpPr/>
      </xdr:nvSpPr>
      <xdr:spPr>
        <a:xfrm>
          <a:off x="4657725" y="6581775"/>
          <a:ext cx="1943100" cy="542924"/>
        </a:xfrm>
        <a:prstGeom prst="roundRect">
          <a:avLst/>
        </a:prstGeom>
        <a:solidFill>
          <a:schemeClr val="bg1"/>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24 - Food Fraud</a:t>
          </a:r>
        </a:p>
      </xdr:txBody>
    </xdr:sp>
    <xdr:clientData/>
  </xdr:twoCellAnchor>
  <xdr:twoCellAnchor editAs="oneCell">
    <xdr:from>
      <xdr:col>2</xdr:col>
      <xdr:colOff>533400</xdr:colOff>
      <xdr:row>40</xdr:row>
      <xdr:rowOff>161925</xdr:rowOff>
    </xdr:from>
    <xdr:to>
      <xdr:col>6</xdr:col>
      <xdr:colOff>247650</xdr:colOff>
      <xdr:row>43</xdr:row>
      <xdr:rowOff>123824</xdr:rowOff>
    </xdr:to>
    <xdr:sp macro="" textlink="">
      <xdr:nvSpPr>
        <xdr:cNvPr id="103" name="Rounded Rectangle 1">
          <a:hlinkClick xmlns:r="http://schemas.openxmlformats.org/officeDocument/2006/relationships" r:id="rId25"/>
          <a:extLst>
            <a:ext uri="{FF2B5EF4-FFF2-40B4-BE49-F238E27FC236}">
              <a16:creationId xmlns:a16="http://schemas.microsoft.com/office/drawing/2014/main" id="{28CC26B1-F9D1-489A-8B97-0FF0751381D0}"/>
            </a:ext>
          </a:extLst>
        </xdr:cNvPr>
        <xdr:cNvSpPr/>
      </xdr:nvSpPr>
      <xdr:spPr>
        <a:xfrm>
          <a:off x="1381125" y="8134350"/>
          <a:ext cx="1943100" cy="542924"/>
        </a:xfrm>
        <a:prstGeom prst="roundRect">
          <a:avLst/>
        </a:prstGeom>
        <a:solidFill>
          <a:schemeClr val="bg1">
            <a:lumMod val="85000"/>
          </a:schemeClr>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Acronyms and Definitions</a:t>
          </a:r>
        </a:p>
      </xdr:txBody>
    </xdr:sp>
    <xdr:clientData/>
  </xdr:twoCellAnchor>
  <xdr:twoCellAnchor editAs="oneCell">
    <xdr:from>
      <xdr:col>6</xdr:col>
      <xdr:colOff>352425</xdr:colOff>
      <xdr:row>40</xdr:row>
      <xdr:rowOff>161925</xdr:rowOff>
    </xdr:from>
    <xdr:to>
      <xdr:col>10</xdr:col>
      <xdr:colOff>66675</xdr:colOff>
      <xdr:row>43</xdr:row>
      <xdr:rowOff>123824</xdr:rowOff>
    </xdr:to>
    <xdr:sp macro="" textlink="">
      <xdr:nvSpPr>
        <xdr:cNvPr id="104" name="Rounded Rectangle 1">
          <a:hlinkClick xmlns:r="http://schemas.openxmlformats.org/officeDocument/2006/relationships" r:id="rId26"/>
          <a:extLst>
            <a:ext uri="{FF2B5EF4-FFF2-40B4-BE49-F238E27FC236}">
              <a16:creationId xmlns:a16="http://schemas.microsoft.com/office/drawing/2014/main" id="{743FE59C-BED7-43B2-AC4D-59DE6A77166F}"/>
            </a:ext>
          </a:extLst>
        </xdr:cNvPr>
        <xdr:cNvSpPr/>
      </xdr:nvSpPr>
      <xdr:spPr>
        <a:xfrm>
          <a:off x="3429000" y="8134350"/>
          <a:ext cx="1943100" cy="542924"/>
        </a:xfrm>
        <a:prstGeom prst="roundRect">
          <a:avLst/>
        </a:prstGeom>
        <a:solidFill>
          <a:schemeClr val="bg1">
            <a:lumMod val="85000"/>
          </a:schemeClr>
        </a:solidFill>
        <a:ln w="158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Action</a:t>
          </a:r>
          <a:r>
            <a:rPr lang="en-US" sz="1200" b="0" baseline="0">
              <a:solidFill>
                <a:sysClr val="windowText" lastClr="000000"/>
              </a:solidFill>
            </a:rPr>
            <a:t> Log</a:t>
          </a:r>
          <a:endParaRPr lang="en-US" sz="1200" b="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7673216-3D80-4EF9-841B-2D622186BAF3}"/>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2D14D312-21B4-4C99-9600-04D2DB62ACB7}"/>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98BA1E71-9335-4A3B-A81C-C861B9B14BDC}"/>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D29B55E2-2998-4E52-8E46-0FE0B0F9B7A7}"/>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2C395C22-1123-47AF-B22A-9B1BC219EAF2}"/>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B36C607C-317A-4E3D-9DAB-3AC11894B9B2}"/>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10DA6BE0-EFFA-45FE-9DCB-D433B3AB524B}"/>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9915972C-FB9C-4BFD-A7EA-3A1F414F2F71}"/>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418727E5-C3D6-4050-8BD5-44175C5AEA72}"/>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A2769072-640D-4383-8218-7154D308A7D4}"/>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9944099"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A6CA1BEE-88A6-4327-B9E0-D65E1C7FA252}"/>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55D64CD8-3E01-4CFE-982F-00443FB5598C}"/>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A4A775AD-B3BA-4E72-9E16-FE76F6B9680C}"/>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4A11E254-6AC4-4BE3-971B-880628A7BD96}"/>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1747CD05-EDA7-4228-BA40-62F41DECE32B}"/>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6BFA1AA7-17CE-4369-9CCB-8622546A41ED}"/>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xdr:col>
      <xdr:colOff>7591425</xdr:colOff>
      <xdr:row>0</xdr:row>
      <xdr:rowOff>114300</xdr:rowOff>
    </xdr:from>
    <xdr:to>
      <xdr:col>2</xdr:col>
      <xdr:colOff>8753476</xdr:colOff>
      <xdr:row>0</xdr:row>
      <xdr:rowOff>647699</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2BB0F93D-EC75-4EDC-B5FC-7AC4570AD96A}"/>
            </a:ext>
          </a:extLst>
        </xdr:cNvPr>
        <xdr:cNvSpPr/>
      </xdr:nvSpPr>
      <xdr:spPr>
        <a:xfrm>
          <a:off x="9858375" y="114300"/>
          <a:ext cx="1162051" cy="533399"/>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editAs="oneCell">
    <xdr:from>
      <xdr:col>20</xdr:col>
      <xdr:colOff>76200</xdr:colOff>
      <xdr:row>0</xdr:row>
      <xdr:rowOff>171450</xdr:rowOff>
    </xdr:from>
    <xdr:to>
      <xdr:col>26</xdr:col>
      <xdr:colOff>19051</xdr:colOff>
      <xdr:row>2</xdr:row>
      <xdr:rowOff>190499</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5BBCCB85-1997-4CED-9DC3-A296CF44495C}"/>
            </a:ext>
          </a:extLst>
        </xdr:cNvPr>
        <xdr:cNvSpPr/>
      </xdr:nvSpPr>
      <xdr:spPr>
        <a:xfrm>
          <a:off x="10591800" y="171450"/>
          <a:ext cx="1162051" cy="533399"/>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editAs="oneCell">
    <xdr:from>
      <xdr:col>2</xdr:col>
      <xdr:colOff>219076</xdr:colOff>
      <xdr:row>1</xdr:row>
      <xdr:rowOff>76198</xdr:rowOff>
    </xdr:from>
    <xdr:to>
      <xdr:col>5</xdr:col>
      <xdr:colOff>561975</xdr:colOff>
      <xdr:row>4</xdr:row>
      <xdr:rowOff>88571</xdr:rowOff>
    </xdr:to>
    <xdr:pic>
      <xdr:nvPicPr>
        <xdr:cNvPr id="5" name="Picture 4">
          <a:extLst>
            <a:ext uri="{FF2B5EF4-FFF2-40B4-BE49-F238E27FC236}">
              <a16:creationId xmlns:a16="http://schemas.microsoft.com/office/drawing/2014/main" id="{2837BE93-72DD-48D0-A0A2-3DE5CECF7D8B}"/>
            </a:ext>
          </a:extLst>
        </xdr:cNvPr>
        <xdr:cNvPicPr>
          <a:picLocks noChangeAspect="1"/>
        </xdr:cNvPicPr>
      </xdr:nvPicPr>
      <xdr:blipFill>
        <a:blip xmlns:r="http://schemas.openxmlformats.org/officeDocument/2006/relationships" r:embed="rId1"/>
        <a:stretch>
          <a:fillRect/>
        </a:stretch>
      </xdr:blipFill>
      <xdr:spPr>
        <a:xfrm>
          <a:off x="5353051" y="400048"/>
          <a:ext cx="1390649" cy="831523"/>
        </a:xfrm>
        <a:prstGeom prst="rect">
          <a:avLst/>
        </a:prstGeom>
      </xdr:spPr>
    </xdr:pic>
    <xdr:clientData/>
  </xdr:twoCellAnchor>
  <xdr:twoCellAnchor>
    <xdr:from>
      <xdr:col>6</xdr:col>
      <xdr:colOff>200025</xdr:colOff>
      <xdr:row>2</xdr:row>
      <xdr:rowOff>0</xdr:rowOff>
    </xdr:from>
    <xdr:to>
      <xdr:col>8</xdr:col>
      <xdr:colOff>514351</xdr:colOff>
      <xdr:row>3</xdr:row>
      <xdr:rowOff>200024</xdr:rowOff>
    </xdr:to>
    <xdr:sp macro="" textlink="">
      <xdr:nvSpPr>
        <xdr:cNvPr id="6" name="Rounded Rectangle 1">
          <a:hlinkClick xmlns:r="http://schemas.openxmlformats.org/officeDocument/2006/relationships" r:id="rId2"/>
          <a:extLst>
            <a:ext uri="{FF2B5EF4-FFF2-40B4-BE49-F238E27FC236}">
              <a16:creationId xmlns:a16="http://schemas.microsoft.com/office/drawing/2014/main" id="{A587799E-6492-49FE-B144-EEBC211AF789}"/>
            </a:ext>
          </a:extLst>
        </xdr:cNvPr>
        <xdr:cNvSpPr/>
      </xdr:nvSpPr>
      <xdr:spPr>
        <a:xfrm>
          <a:off x="7134225" y="457200"/>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D7A66319-AC14-44C1-ABD5-A09DD1C490A7}"/>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3612EF47-4BFE-42A4-864F-8B225327B456}"/>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36DA829F-449D-44C6-832F-CEBCE0081CD0}"/>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94698382-202E-4843-A69A-F0A63FEF3521}"/>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985FC156-633A-4CB5-A65C-5FE869BE0770}"/>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73C86150-E4E3-425A-9476-191D5086C7F2}"/>
            </a:ext>
          </a:extLst>
        </xdr:cNvPr>
        <xdr:cNvSpPr/>
      </xdr:nvSpPr>
      <xdr:spPr>
        <a:xfrm>
          <a:off x="10048874"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xdr:col>
      <xdr:colOff>3476624</xdr:colOff>
      <xdr:row>1</xdr:row>
      <xdr:rowOff>57150</xdr:rowOff>
    </xdr:from>
    <xdr:to>
      <xdr:col>5</xdr:col>
      <xdr:colOff>4638675</xdr:colOff>
      <xdr:row>2</xdr:row>
      <xdr:rowOff>257174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CC67AC9F-7AAF-42E5-9226-24A6C65CCDFE}"/>
            </a:ext>
          </a:extLst>
        </xdr:cNvPr>
        <xdr:cNvSpPr/>
      </xdr:nvSpPr>
      <xdr:spPr>
        <a:xfrm>
          <a:off x="9944099" y="142875"/>
          <a:ext cx="1162051" cy="542924"/>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tx1"/>
              </a:solidFill>
            </a:rPr>
            <a:t>Return</a:t>
          </a:r>
          <a:r>
            <a:rPr lang="en-US" sz="1200" b="0" baseline="0">
              <a:solidFill>
                <a:schemeClr val="tx1"/>
              </a:solidFill>
            </a:rPr>
            <a:t> to Main Menu</a:t>
          </a:r>
          <a:endParaRPr lang="en-US" sz="1200" b="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72"/>
  <sheetViews>
    <sheetView tabSelected="1" zoomScaleNormal="100" workbookViewId="0">
      <selection activeCell="N5" sqref="N5"/>
    </sheetView>
  </sheetViews>
  <sheetFormatPr defaultColWidth="9.08984375" defaultRowHeight="14.5" x14ac:dyDescent="0.35"/>
  <cols>
    <col min="1" max="1" width="3" style="13" customWidth="1"/>
    <col min="2" max="4" width="9.7265625" style="13" customWidth="1"/>
    <col min="5" max="5" width="4.26953125" style="13" customWidth="1"/>
    <col min="6" max="8" width="9.7265625" style="13" customWidth="1"/>
    <col min="9" max="9" width="4.26953125" style="13" customWidth="1"/>
    <col min="10" max="12" width="9.7265625" style="13" customWidth="1"/>
    <col min="13" max="13" width="8.90625" style="13" customWidth="1"/>
    <col min="14" max="14" width="9.08984375" style="13"/>
    <col min="15" max="15" width="14.36328125" style="13" customWidth="1"/>
    <col min="16" max="16384" width="9.08984375" style="13"/>
  </cols>
  <sheetData>
    <row r="2" spans="2:19" x14ac:dyDescent="0.35">
      <c r="B2" s="81" t="s">
        <v>749</v>
      </c>
      <c r="C2" s="81"/>
      <c r="D2" s="81"/>
      <c r="E2" s="81"/>
      <c r="F2" s="81"/>
      <c r="G2" s="81"/>
      <c r="H2" s="81"/>
      <c r="I2" s="81"/>
      <c r="J2" s="81"/>
      <c r="K2" s="81"/>
      <c r="L2" s="81"/>
    </row>
    <row r="3" spans="2:19" x14ac:dyDescent="0.35">
      <c r="B3" s="81"/>
      <c r="C3" s="81"/>
      <c r="D3" s="81"/>
      <c r="E3" s="81"/>
      <c r="F3" s="81"/>
      <c r="G3" s="81"/>
      <c r="H3" s="81"/>
      <c r="I3" s="81"/>
      <c r="J3" s="81"/>
      <c r="K3" s="81"/>
      <c r="L3" s="81"/>
    </row>
    <row r="4" spans="2:19" ht="28.5" customHeight="1" thickBot="1" x14ac:dyDescent="0.4">
      <c r="B4" s="82" t="s">
        <v>265</v>
      </c>
      <c r="C4" s="82"/>
      <c r="D4" s="82"/>
      <c r="E4" s="82"/>
      <c r="F4" s="82"/>
      <c r="G4" s="82"/>
      <c r="H4" s="82"/>
      <c r="I4" s="82"/>
      <c r="J4" s="82"/>
      <c r="K4" s="82"/>
      <c r="L4" s="82"/>
    </row>
    <row r="5" spans="2:19" ht="19.5" customHeight="1" thickTop="1" x14ac:dyDescent="0.35">
      <c r="B5" s="86" t="s">
        <v>264</v>
      </c>
      <c r="C5" s="83" t="s">
        <v>149</v>
      </c>
      <c r="D5" s="83"/>
      <c r="E5" s="83"/>
      <c r="F5" s="83"/>
      <c r="G5" s="83"/>
      <c r="H5" s="83"/>
      <c r="I5" s="83"/>
      <c r="J5" s="83"/>
      <c r="K5" s="83"/>
      <c r="L5" s="83"/>
      <c r="O5" s="76"/>
      <c r="P5" s="76"/>
      <c r="Q5" s="76"/>
      <c r="R5" s="76"/>
      <c r="S5" s="76"/>
    </row>
    <row r="6" spans="2:19" ht="18.75" customHeight="1" x14ac:dyDescent="0.35">
      <c r="B6" s="87"/>
      <c r="C6" s="84"/>
      <c r="D6" s="84"/>
      <c r="E6" s="84"/>
      <c r="F6" s="84"/>
      <c r="G6" s="84"/>
      <c r="H6" s="84"/>
      <c r="I6" s="84"/>
      <c r="J6" s="84"/>
      <c r="K6" s="84"/>
      <c r="L6" s="84"/>
      <c r="O6" s="76"/>
      <c r="P6" s="76"/>
      <c r="Q6" s="76"/>
      <c r="R6" s="76"/>
      <c r="S6" s="76"/>
    </row>
    <row r="7" spans="2:19" ht="18.75" customHeight="1" thickBot="1" x14ac:dyDescent="0.4">
      <c r="B7" s="88"/>
      <c r="C7" s="85"/>
      <c r="D7" s="85"/>
      <c r="E7" s="85"/>
      <c r="F7" s="85"/>
      <c r="G7" s="85"/>
      <c r="H7" s="85"/>
      <c r="I7" s="85"/>
      <c r="J7" s="85"/>
      <c r="K7" s="85"/>
      <c r="L7" s="85"/>
      <c r="O7" s="76"/>
      <c r="P7" s="76"/>
      <c r="Q7" s="76"/>
      <c r="R7" s="76"/>
      <c r="S7" s="76"/>
    </row>
    <row r="8" spans="2:19" ht="11.25" customHeight="1" thickTop="1" x14ac:dyDescent="0.45">
      <c r="B8" s="14"/>
      <c r="C8" s="14"/>
      <c r="D8" s="14"/>
      <c r="E8" s="14"/>
      <c r="F8" s="14"/>
      <c r="G8" s="14"/>
      <c r="H8" s="14"/>
      <c r="I8" s="14"/>
      <c r="J8" s="14"/>
      <c r="K8" s="14"/>
      <c r="L8" s="14"/>
    </row>
    <row r="9" spans="2:19" ht="20.25" customHeight="1" x14ac:dyDescent="0.35">
      <c r="B9" s="89" t="s">
        <v>266</v>
      </c>
      <c r="C9" s="89"/>
      <c r="D9" s="89"/>
      <c r="E9" s="77"/>
      <c r="F9" s="89" t="s">
        <v>267</v>
      </c>
      <c r="G9" s="89"/>
      <c r="H9" s="89"/>
      <c r="I9" s="77"/>
      <c r="J9" s="89" t="s">
        <v>268</v>
      </c>
      <c r="K9" s="89"/>
      <c r="L9" s="89"/>
    </row>
    <row r="40" spans="2:12" ht="15" thickBot="1" x14ac:dyDescent="0.4">
      <c r="B40" s="15"/>
      <c r="C40" s="15"/>
      <c r="D40" s="15"/>
      <c r="E40" s="15"/>
      <c r="F40" s="15"/>
      <c r="G40" s="15"/>
      <c r="H40" s="15"/>
      <c r="I40" s="15"/>
      <c r="J40" s="15"/>
      <c r="K40" s="15"/>
      <c r="L40" s="15"/>
    </row>
    <row r="41" spans="2:12" ht="15" thickTop="1" x14ac:dyDescent="0.35"/>
    <row r="45" spans="2:12" x14ac:dyDescent="0.35">
      <c r="J45" s="90" t="s">
        <v>638</v>
      </c>
      <c r="K45" s="90"/>
      <c r="L45" s="90"/>
    </row>
    <row r="67" spans="2:12" x14ac:dyDescent="0.35">
      <c r="B67" s="80"/>
      <c r="C67" s="80"/>
      <c r="D67" s="80"/>
      <c r="E67" s="80"/>
      <c r="F67" s="80"/>
      <c r="G67" s="80"/>
      <c r="H67" s="80"/>
    </row>
    <row r="68" spans="2:12" x14ac:dyDescent="0.35">
      <c r="B68" s="80"/>
      <c r="C68" s="80"/>
      <c r="D68" s="80"/>
      <c r="E68" s="80"/>
      <c r="F68" s="80"/>
      <c r="G68" s="80"/>
      <c r="H68" s="80"/>
    </row>
    <row r="69" spans="2:12" x14ac:dyDescent="0.35">
      <c r="B69" s="80"/>
      <c r="C69" s="80"/>
      <c r="D69" s="80"/>
      <c r="E69" s="80"/>
      <c r="F69" s="80"/>
      <c r="G69" s="80"/>
      <c r="H69" s="80"/>
    </row>
    <row r="72" spans="2:12" x14ac:dyDescent="0.35">
      <c r="L72" s="16"/>
    </row>
  </sheetData>
  <sheetProtection sheet="1" selectLockedCells="1" selectUnlockedCells="1"/>
  <mergeCells count="9">
    <mergeCell ref="B67:H69"/>
    <mergeCell ref="B2:L3"/>
    <mergeCell ref="B4:L4"/>
    <mergeCell ref="C5:L7"/>
    <mergeCell ref="B5:B7"/>
    <mergeCell ref="B9:D9"/>
    <mergeCell ref="F9:H9"/>
    <mergeCell ref="J9:L9"/>
    <mergeCell ref="J45:L4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390A-6D61-4AF6-A0E2-BB49290E04F1}">
  <sheetPr>
    <pageSetUpPr fitToPage="1"/>
  </sheetPr>
  <dimension ref="A1:J19"/>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501</v>
      </c>
      <c r="F3" s="91"/>
    </row>
    <row r="4" spans="1:10" ht="18" customHeight="1" x14ac:dyDescent="0.35">
      <c r="A4" s="6" t="s">
        <v>27</v>
      </c>
      <c r="B4" s="6" t="s">
        <v>130</v>
      </c>
      <c r="C4" s="6" t="s">
        <v>131</v>
      </c>
      <c r="D4" s="6" t="s">
        <v>129</v>
      </c>
      <c r="E4" s="7" t="s">
        <v>83</v>
      </c>
      <c r="F4" s="7" t="s">
        <v>84</v>
      </c>
    </row>
    <row r="5" spans="1:10" ht="36.75" customHeight="1" x14ac:dyDescent="0.35">
      <c r="A5" s="8" t="s">
        <v>28</v>
      </c>
      <c r="B5" s="1"/>
      <c r="C5" s="1"/>
      <c r="D5" s="1"/>
      <c r="E5" s="9" t="s">
        <v>504</v>
      </c>
      <c r="F5" s="10" t="s">
        <v>100</v>
      </c>
      <c r="H5" s="11">
        <f>IF(D5="MIN",1,IF(D5="BEST",2,0))</f>
        <v>0</v>
      </c>
      <c r="I5" s="11">
        <f>IF(B5="X",1,IF(C5="X",2,0))</f>
        <v>0</v>
      </c>
      <c r="J5" s="4" t="str">
        <f t="shared" ref="J5:J15" si="0">IF(D5="","",IF(D5="N/A","",IF(I5&gt;=H5,1,0)))</f>
        <v/>
      </c>
    </row>
    <row r="6" spans="1:10" ht="86.25" customHeight="1" x14ac:dyDescent="0.35">
      <c r="A6" s="8" t="s">
        <v>29</v>
      </c>
      <c r="B6" s="1"/>
      <c r="C6" s="1"/>
      <c r="D6" s="1"/>
      <c r="E6" s="9" t="s">
        <v>505</v>
      </c>
      <c r="F6" s="10" t="s">
        <v>506</v>
      </c>
      <c r="H6" s="11">
        <f t="shared" ref="H6:H15" si="1">IF(D6="MIN",1,IF(D6="BEST",2,0))</f>
        <v>0</v>
      </c>
      <c r="I6" s="11">
        <f t="shared" ref="I6:I15" si="2">IF(B6="X",1,IF(C6="X",2,0))</f>
        <v>0</v>
      </c>
      <c r="J6" s="4" t="str">
        <f t="shared" si="0"/>
        <v/>
      </c>
    </row>
    <row r="7" spans="1:10" ht="50.25" customHeight="1" x14ac:dyDescent="0.35">
      <c r="A7" s="8" t="s">
        <v>30</v>
      </c>
      <c r="B7" s="1"/>
      <c r="C7" s="1"/>
      <c r="D7" s="1"/>
      <c r="E7" s="10" t="s">
        <v>123</v>
      </c>
      <c r="F7" s="10" t="s">
        <v>746</v>
      </c>
      <c r="H7" s="11">
        <f t="shared" si="1"/>
        <v>0</v>
      </c>
      <c r="I7" s="11">
        <f t="shared" si="2"/>
        <v>0</v>
      </c>
      <c r="J7" s="4" t="str">
        <f t="shared" si="0"/>
        <v/>
      </c>
    </row>
    <row r="8" spans="1:10" ht="74.25" customHeight="1" x14ac:dyDescent="0.35">
      <c r="A8" s="8" t="s">
        <v>31</v>
      </c>
      <c r="B8" s="1"/>
      <c r="C8" s="1"/>
      <c r="D8" s="1"/>
      <c r="E8" s="9" t="s">
        <v>507</v>
      </c>
      <c r="F8" s="10" t="s">
        <v>508</v>
      </c>
      <c r="H8" s="11">
        <f t="shared" si="1"/>
        <v>0</v>
      </c>
      <c r="I8" s="11">
        <f t="shared" si="2"/>
        <v>0</v>
      </c>
      <c r="J8" s="4" t="str">
        <f t="shared" si="0"/>
        <v/>
      </c>
    </row>
    <row r="9" spans="1:10" ht="54" customHeight="1" x14ac:dyDescent="0.35">
      <c r="A9" s="8" t="s">
        <v>32</v>
      </c>
      <c r="B9" s="1"/>
      <c r="C9" s="1"/>
      <c r="D9" s="1"/>
      <c r="E9" s="9" t="s">
        <v>509</v>
      </c>
      <c r="F9" s="10" t="s">
        <v>141</v>
      </c>
      <c r="H9" s="11">
        <f t="shared" si="1"/>
        <v>0</v>
      </c>
      <c r="I9" s="11">
        <f t="shared" si="2"/>
        <v>0</v>
      </c>
      <c r="J9" s="4" t="str">
        <f t="shared" si="0"/>
        <v/>
      </c>
    </row>
    <row r="10" spans="1:10" ht="60.75" customHeight="1" x14ac:dyDescent="0.35">
      <c r="A10" s="8" t="s">
        <v>33</v>
      </c>
      <c r="B10" s="1"/>
      <c r="C10" s="1"/>
      <c r="D10" s="1"/>
      <c r="E10" s="9" t="s">
        <v>510</v>
      </c>
      <c r="F10" s="10" t="s">
        <v>511</v>
      </c>
      <c r="H10" s="11">
        <f t="shared" si="1"/>
        <v>0</v>
      </c>
      <c r="I10" s="11">
        <f t="shared" si="2"/>
        <v>0</v>
      </c>
      <c r="J10" s="4" t="str">
        <f t="shared" si="0"/>
        <v/>
      </c>
    </row>
    <row r="11" spans="1:10" ht="65.25" customHeight="1" x14ac:dyDescent="0.35">
      <c r="A11" s="8" t="s">
        <v>78</v>
      </c>
      <c r="B11" s="1"/>
      <c r="C11" s="1"/>
      <c r="D11" s="1"/>
      <c r="E11" s="9" t="s">
        <v>512</v>
      </c>
      <c r="F11" s="10" t="s">
        <v>513</v>
      </c>
      <c r="H11" s="11">
        <f t="shared" si="1"/>
        <v>0</v>
      </c>
      <c r="I11" s="11">
        <f t="shared" si="2"/>
        <v>0</v>
      </c>
      <c r="J11" s="4" t="str">
        <f t="shared" si="0"/>
        <v/>
      </c>
    </row>
    <row r="12" spans="1:10" ht="87" customHeight="1" x14ac:dyDescent="0.35">
      <c r="A12" s="8" t="s">
        <v>79</v>
      </c>
      <c r="B12" s="1"/>
      <c r="C12" s="1"/>
      <c r="D12" s="1"/>
      <c r="E12" s="9" t="s">
        <v>514</v>
      </c>
      <c r="F12" s="10" t="s">
        <v>515</v>
      </c>
      <c r="H12" s="11">
        <f t="shared" si="1"/>
        <v>0</v>
      </c>
      <c r="I12" s="11">
        <f t="shared" si="2"/>
        <v>0</v>
      </c>
      <c r="J12" s="4" t="str">
        <f t="shared" si="0"/>
        <v/>
      </c>
    </row>
    <row r="13" spans="1:10" ht="48.75" customHeight="1" x14ac:dyDescent="0.35">
      <c r="A13" s="8" t="s">
        <v>80</v>
      </c>
      <c r="B13" s="1"/>
      <c r="C13" s="1"/>
      <c r="D13" s="1"/>
      <c r="E13" s="9" t="s">
        <v>516</v>
      </c>
      <c r="F13" s="10" t="s">
        <v>517</v>
      </c>
      <c r="H13" s="11">
        <f t="shared" si="1"/>
        <v>0</v>
      </c>
      <c r="I13" s="11">
        <f t="shared" si="2"/>
        <v>0</v>
      </c>
      <c r="J13" s="4" t="str">
        <f t="shared" si="0"/>
        <v/>
      </c>
    </row>
    <row r="14" spans="1:10" ht="39.15" customHeight="1" x14ac:dyDescent="0.35">
      <c r="A14" s="8" t="s">
        <v>502</v>
      </c>
      <c r="B14" s="1"/>
      <c r="C14" s="1"/>
      <c r="D14" s="1"/>
      <c r="E14" s="9" t="s">
        <v>518</v>
      </c>
      <c r="F14" s="10" t="s">
        <v>519</v>
      </c>
      <c r="H14" s="11">
        <f t="shared" si="1"/>
        <v>0</v>
      </c>
      <c r="I14" s="11">
        <f t="shared" si="2"/>
        <v>0</v>
      </c>
      <c r="J14" s="4" t="str">
        <f t="shared" si="0"/>
        <v/>
      </c>
    </row>
    <row r="15" spans="1:10" ht="39.15" customHeight="1" x14ac:dyDescent="0.35">
      <c r="A15" s="8" t="s">
        <v>503</v>
      </c>
      <c r="B15" s="1"/>
      <c r="C15" s="1"/>
      <c r="D15" s="1"/>
      <c r="E15" s="9" t="s">
        <v>521</v>
      </c>
      <c r="F15" s="10" t="s">
        <v>520</v>
      </c>
      <c r="H15" s="11">
        <f t="shared" si="1"/>
        <v>0</v>
      </c>
      <c r="I15" s="11">
        <f t="shared" si="2"/>
        <v>0</v>
      </c>
      <c r="J15" s="4" t="str">
        <f t="shared" si="0"/>
        <v/>
      </c>
    </row>
    <row r="16" spans="1:10" hidden="1" x14ac:dyDescent="0.35">
      <c r="A16" s="11" t="s">
        <v>204</v>
      </c>
      <c r="B16" s="11"/>
      <c r="C16" s="11"/>
      <c r="D16" s="11">
        <f>COUNTIF(D5:D15,"MIN")+COUNTIF(D5:D15,"BEST")</f>
        <v>0</v>
      </c>
      <c r="J16" s="4">
        <f>SUM(J5:J15)</f>
        <v>0</v>
      </c>
    </row>
    <row r="17" spans="1:1" hidden="1" x14ac:dyDescent="0.35">
      <c r="A17" s="11" t="s">
        <v>130</v>
      </c>
    </row>
    <row r="18" spans="1:1" hidden="1" x14ac:dyDescent="0.35">
      <c r="A18" s="11" t="s">
        <v>131</v>
      </c>
    </row>
    <row r="19" spans="1:1" hidden="1" x14ac:dyDescent="0.35">
      <c r="A19" s="11" t="s">
        <v>129</v>
      </c>
    </row>
  </sheetData>
  <sheetProtection algorithmName="SHA-512" hashValue="Ju8WVjBXsZTbCS3MLBXtDfCooSzbhaepe6GYjz3QysGD24MO69++MBc9T0t71RUyk9dE4w9LsNucu/Ey4bqHNw==" saltValue="lUPD1ysj50eZ3Z7rAtWwjA==" spinCount="100000" sheet="1" selectLockedCells="1"/>
  <mergeCells count="3">
    <mergeCell ref="A2:F2"/>
    <mergeCell ref="A3:D3"/>
    <mergeCell ref="E3:F3"/>
  </mergeCells>
  <dataValidations count="1">
    <dataValidation type="list" allowBlank="1" showInputMessage="1" showErrorMessage="1" sqref="B5:D15" xr:uid="{4713E407-5D4F-498A-97F8-7B1B8A9EC0E6}">
      <formula1>$A$16</formula1>
    </dataValidation>
  </dataValidations>
  <printOptions horizontalCentered="1"/>
  <pageMargins left="0.25" right="0.25" top="0.75" bottom="0.75" header="0.3" footer="0.3"/>
  <pageSetup scale="79" fitToHeight="0" orientation="landscape" r:id="rId1"/>
  <headerFooter alignWithMargins="0">
    <oddFooter>&amp;C9 - Receiving and Storage Control, 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3E7A3-E0EF-4472-8713-E9F3B77FB2B9}">
  <sheetPr>
    <pageSetUpPr fitToPage="1"/>
  </sheetPr>
  <dimension ref="A1:J16"/>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522</v>
      </c>
      <c r="F3" s="91"/>
    </row>
    <row r="4" spans="1:10" ht="18" customHeight="1" x14ac:dyDescent="0.35">
      <c r="A4" s="6" t="s">
        <v>27</v>
      </c>
      <c r="B4" s="6" t="s">
        <v>130</v>
      </c>
      <c r="C4" s="6" t="s">
        <v>131</v>
      </c>
      <c r="D4" s="6" t="s">
        <v>129</v>
      </c>
      <c r="E4" s="7" t="s">
        <v>83</v>
      </c>
      <c r="F4" s="7" t="s">
        <v>84</v>
      </c>
    </row>
    <row r="5" spans="1:10" ht="78" customHeight="1" x14ac:dyDescent="0.35">
      <c r="A5" s="8" t="s">
        <v>34</v>
      </c>
      <c r="B5" s="1"/>
      <c r="C5" s="1"/>
      <c r="D5" s="1"/>
      <c r="E5" s="9" t="s">
        <v>535</v>
      </c>
      <c r="F5" s="10" t="s">
        <v>102</v>
      </c>
      <c r="H5" s="11">
        <f>IF(D5="MIN",1,IF(D5="BEST",2,0))</f>
        <v>0</v>
      </c>
      <c r="I5" s="11">
        <f>IF(B5="X",1,IF(C5="X",2,0))</f>
        <v>0</v>
      </c>
      <c r="J5" s="4" t="str">
        <f t="shared" ref="J5:J12" si="0">IF(D5="","",IF(D5="N/A","",IF(I5&gt;=H5,1,0)))</f>
        <v/>
      </c>
    </row>
    <row r="6" spans="1:10" ht="60" customHeight="1" x14ac:dyDescent="0.35">
      <c r="A6" s="8" t="s">
        <v>35</v>
      </c>
      <c r="B6" s="1"/>
      <c r="C6" s="1"/>
      <c r="D6" s="1"/>
      <c r="E6" s="9" t="s">
        <v>523</v>
      </c>
      <c r="F6" s="10" t="s">
        <v>524</v>
      </c>
      <c r="H6" s="11">
        <f t="shared" ref="H6:H12" si="1">IF(D6="MIN",1,IF(D6="BEST",2,0))</f>
        <v>0</v>
      </c>
      <c r="I6" s="11">
        <f t="shared" ref="I6:I12" si="2">IF(B6="X",1,IF(C6="X",2,0))</f>
        <v>0</v>
      </c>
      <c r="J6" s="4" t="str">
        <f t="shared" si="0"/>
        <v/>
      </c>
    </row>
    <row r="7" spans="1:10" ht="69.75" customHeight="1" x14ac:dyDescent="0.35">
      <c r="A7" s="8" t="s">
        <v>36</v>
      </c>
      <c r="B7" s="1"/>
      <c r="C7" s="1"/>
      <c r="D7" s="1"/>
      <c r="E7" s="10" t="s">
        <v>525</v>
      </c>
      <c r="F7" s="10" t="s">
        <v>91</v>
      </c>
      <c r="H7" s="11">
        <f t="shared" si="1"/>
        <v>0</v>
      </c>
      <c r="I7" s="11">
        <f t="shared" si="2"/>
        <v>0</v>
      </c>
      <c r="J7" s="4" t="str">
        <f t="shared" si="0"/>
        <v/>
      </c>
    </row>
    <row r="8" spans="1:10" ht="50.25" customHeight="1" x14ac:dyDescent="0.35">
      <c r="A8" s="8" t="s">
        <v>37</v>
      </c>
      <c r="B8" s="1"/>
      <c r="C8" s="1"/>
      <c r="D8" s="1"/>
      <c r="E8" s="9" t="s">
        <v>526</v>
      </c>
      <c r="F8" s="10" t="s">
        <v>527</v>
      </c>
      <c r="H8" s="11">
        <f t="shared" si="1"/>
        <v>0</v>
      </c>
      <c r="I8" s="11">
        <f t="shared" si="2"/>
        <v>0</v>
      </c>
      <c r="J8" s="4" t="str">
        <f t="shared" si="0"/>
        <v/>
      </c>
    </row>
    <row r="9" spans="1:10" ht="64.5" customHeight="1" x14ac:dyDescent="0.35">
      <c r="A9" s="8" t="s">
        <v>38</v>
      </c>
      <c r="B9" s="1"/>
      <c r="C9" s="1"/>
      <c r="D9" s="1"/>
      <c r="E9" s="9" t="s">
        <v>528</v>
      </c>
      <c r="F9" s="10" t="s">
        <v>529</v>
      </c>
      <c r="H9" s="11">
        <f t="shared" si="1"/>
        <v>0</v>
      </c>
      <c r="I9" s="11">
        <f t="shared" si="2"/>
        <v>0</v>
      </c>
      <c r="J9" s="4" t="str">
        <f t="shared" si="0"/>
        <v/>
      </c>
    </row>
    <row r="10" spans="1:10" ht="60.75" customHeight="1" x14ac:dyDescent="0.35">
      <c r="A10" s="8" t="s">
        <v>39</v>
      </c>
      <c r="B10" s="1"/>
      <c r="C10" s="1"/>
      <c r="D10" s="1"/>
      <c r="E10" s="9" t="s">
        <v>530</v>
      </c>
      <c r="F10" s="10" t="s">
        <v>531</v>
      </c>
      <c r="H10" s="11">
        <f t="shared" si="1"/>
        <v>0</v>
      </c>
      <c r="I10" s="11">
        <f t="shared" si="2"/>
        <v>0</v>
      </c>
      <c r="J10" s="4" t="str">
        <f t="shared" si="0"/>
        <v/>
      </c>
    </row>
    <row r="11" spans="1:10" ht="75.150000000000006" customHeight="1" x14ac:dyDescent="0.35">
      <c r="A11" s="8" t="s">
        <v>71</v>
      </c>
      <c r="B11" s="1"/>
      <c r="C11" s="1"/>
      <c r="D11" s="1"/>
      <c r="E11" s="9" t="s">
        <v>532</v>
      </c>
      <c r="F11" s="10" t="s">
        <v>533</v>
      </c>
      <c r="H11" s="11">
        <f t="shared" si="1"/>
        <v>0</v>
      </c>
      <c r="I11" s="11">
        <f t="shared" si="2"/>
        <v>0</v>
      </c>
      <c r="J11" s="4" t="str">
        <f t="shared" si="0"/>
        <v/>
      </c>
    </row>
    <row r="12" spans="1:10" ht="48.15" customHeight="1" x14ac:dyDescent="0.35">
      <c r="A12" s="8" t="s">
        <v>72</v>
      </c>
      <c r="B12" s="1"/>
      <c r="C12" s="1"/>
      <c r="D12" s="1"/>
      <c r="E12" s="9" t="s">
        <v>104</v>
      </c>
      <c r="F12" s="10" t="s">
        <v>534</v>
      </c>
      <c r="H12" s="11">
        <f t="shared" si="1"/>
        <v>0</v>
      </c>
      <c r="I12" s="11">
        <f t="shared" si="2"/>
        <v>0</v>
      </c>
      <c r="J12" s="4" t="str">
        <f t="shared" si="0"/>
        <v/>
      </c>
    </row>
    <row r="13" spans="1:10" hidden="1" x14ac:dyDescent="0.35">
      <c r="A13" s="11" t="s">
        <v>204</v>
      </c>
      <c r="B13" s="11"/>
      <c r="C13" s="11"/>
      <c r="D13" s="11">
        <f>COUNTIF(D5:D12,"MIN")+COUNTIF(D5:D12,"BEST")</f>
        <v>0</v>
      </c>
      <c r="J13" s="4">
        <f>SUM(J5:J12)</f>
        <v>0</v>
      </c>
    </row>
    <row r="14" spans="1:10" hidden="1" x14ac:dyDescent="0.35">
      <c r="A14" s="11" t="s">
        <v>130</v>
      </c>
    </row>
    <row r="15" spans="1:10" hidden="1" x14ac:dyDescent="0.35">
      <c r="A15" s="11" t="s">
        <v>131</v>
      </c>
    </row>
    <row r="16" spans="1:10" hidden="1" x14ac:dyDescent="0.35">
      <c r="A16" s="11" t="s">
        <v>129</v>
      </c>
    </row>
  </sheetData>
  <sheetProtection algorithmName="SHA-512" hashValue="NVVw57tr9la8Pc+DBE8zISp8JpvrrH5rhfF13ra+c/9rQ9j04rAx5oSp/fd76ElR1/opqk95bm8ykJH6yFqJKA==" saltValue="J/3E5U/K9jwYt5KpzNHosg==" spinCount="100000" sheet="1" selectLockedCells="1"/>
  <mergeCells count="3">
    <mergeCell ref="A2:F2"/>
    <mergeCell ref="A3:D3"/>
    <mergeCell ref="E3:F3"/>
  </mergeCells>
  <dataValidations count="1">
    <dataValidation type="list" allowBlank="1" showInputMessage="1" showErrorMessage="1" sqref="B5:D12" xr:uid="{10A6AF57-0446-444B-BE26-FC311778CD5B}">
      <formula1>$A$13</formula1>
    </dataValidation>
  </dataValidations>
  <printOptions horizontalCentered="1"/>
  <pageMargins left="0.25" right="0.25" top="0.75" bottom="0.75" header="0.3" footer="0.3"/>
  <pageSetup scale="79" fitToHeight="0" orientation="landscape" r:id="rId1"/>
  <headerFooter alignWithMargins="0">
    <oddFooter>&amp;C10 - Material Control, 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F48A-F264-421E-8496-F04FAEA15CFF}">
  <sheetPr>
    <pageSetUpPr fitToPage="1"/>
  </sheetPr>
  <dimension ref="A1:J19"/>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536</v>
      </c>
      <c r="F3" s="91"/>
    </row>
    <row r="4" spans="1:10" ht="18" customHeight="1" x14ac:dyDescent="0.35">
      <c r="A4" s="6" t="s">
        <v>27</v>
      </c>
      <c r="B4" s="6" t="s">
        <v>130</v>
      </c>
      <c r="C4" s="6" t="s">
        <v>131</v>
      </c>
      <c r="D4" s="6" t="s">
        <v>129</v>
      </c>
      <c r="E4" s="7" t="s">
        <v>83</v>
      </c>
      <c r="F4" s="7" t="s">
        <v>84</v>
      </c>
    </row>
    <row r="5" spans="1:10" ht="75.150000000000006" customHeight="1" x14ac:dyDescent="0.35">
      <c r="A5" s="8" t="s">
        <v>537</v>
      </c>
      <c r="B5" s="1"/>
      <c r="C5" s="1"/>
      <c r="D5" s="1"/>
      <c r="E5" s="9" t="s">
        <v>549</v>
      </c>
      <c r="F5" s="10" t="s">
        <v>550</v>
      </c>
      <c r="H5" s="11">
        <f>IF(D5="MIN",1,IF(D5="BEST",2,0))</f>
        <v>0</v>
      </c>
      <c r="I5" s="11">
        <f>IF(B5="X",1,IF(C5="X",2,0))</f>
        <v>0</v>
      </c>
      <c r="J5" s="4" t="str">
        <f t="shared" ref="J5:J15" si="0">IF(D5="","",IF(D5="N/A","",IF(I5&gt;=H5,1,0)))</f>
        <v/>
      </c>
    </row>
    <row r="6" spans="1:10" ht="60" customHeight="1" x14ac:dyDescent="0.35">
      <c r="A6" s="8" t="s">
        <v>538</v>
      </c>
      <c r="B6" s="1"/>
      <c r="C6" s="1"/>
      <c r="D6" s="1"/>
      <c r="E6" s="9" t="s">
        <v>551</v>
      </c>
      <c r="F6" s="10" t="s">
        <v>126</v>
      </c>
      <c r="H6" s="11">
        <f t="shared" ref="H6:H15" si="1">IF(D6="MIN",1,IF(D6="BEST",2,0))</f>
        <v>0</v>
      </c>
      <c r="I6" s="11">
        <f t="shared" ref="I6:I15" si="2">IF(B6="X",1,IF(C6="X",2,0))</f>
        <v>0</v>
      </c>
      <c r="J6" s="4" t="str">
        <f t="shared" si="0"/>
        <v/>
      </c>
    </row>
    <row r="7" spans="1:10" ht="63.75" customHeight="1" x14ac:dyDescent="0.35">
      <c r="A7" s="8" t="s">
        <v>539</v>
      </c>
      <c r="B7" s="1"/>
      <c r="C7" s="1"/>
      <c r="D7" s="1"/>
      <c r="E7" s="10" t="s">
        <v>552</v>
      </c>
      <c r="F7" s="10" t="s">
        <v>103</v>
      </c>
      <c r="H7" s="11">
        <f t="shared" si="1"/>
        <v>0</v>
      </c>
      <c r="I7" s="11">
        <f t="shared" si="2"/>
        <v>0</v>
      </c>
      <c r="J7" s="4" t="str">
        <f t="shared" si="0"/>
        <v/>
      </c>
    </row>
    <row r="8" spans="1:10" ht="54.75" customHeight="1" x14ac:dyDescent="0.35">
      <c r="A8" s="8" t="s">
        <v>540</v>
      </c>
      <c r="B8" s="1"/>
      <c r="C8" s="1"/>
      <c r="D8" s="1"/>
      <c r="E8" s="9" t="s">
        <v>553</v>
      </c>
      <c r="F8" s="10" t="s">
        <v>554</v>
      </c>
      <c r="H8" s="11">
        <f t="shared" si="1"/>
        <v>0</v>
      </c>
      <c r="I8" s="11">
        <f t="shared" si="2"/>
        <v>0</v>
      </c>
      <c r="J8" s="4" t="str">
        <f t="shared" si="0"/>
        <v/>
      </c>
    </row>
    <row r="9" spans="1:10" ht="93.15" customHeight="1" x14ac:dyDescent="0.35">
      <c r="A9" s="8" t="s">
        <v>541</v>
      </c>
      <c r="B9" s="1"/>
      <c r="C9" s="1"/>
      <c r="D9" s="1"/>
      <c r="E9" s="9" t="s">
        <v>564</v>
      </c>
      <c r="F9" s="10" t="s">
        <v>548</v>
      </c>
      <c r="H9" s="11">
        <f t="shared" si="1"/>
        <v>0</v>
      </c>
      <c r="I9" s="11">
        <f t="shared" si="2"/>
        <v>0</v>
      </c>
      <c r="J9" s="4" t="str">
        <f t="shared" si="0"/>
        <v/>
      </c>
    </row>
    <row r="10" spans="1:10" ht="90.75" customHeight="1" x14ac:dyDescent="0.35">
      <c r="A10" s="8" t="s">
        <v>542</v>
      </c>
      <c r="B10" s="1"/>
      <c r="C10" s="1"/>
      <c r="D10" s="1"/>
      <c r="E10" s="9" t="s">
        <v>555</v>
      </c>
      <c r="F10" s="10" t="s">
        <v>556</v>
      </c>
      <c r="H10" s="11">
        <f t="shared" ref="H10:H12" si="3">IF(D10="MIN",1,IF(D10="BEST",2,0))</f>
        <v>0</v>
      </c>
      <c r="I10" s="11">
        <f t="shared" ref="I10:I12" si="4">IF(B10="X",1,IF(C10="X",2,0))</f>
        <v>0</v>
      </c>
      <c r="J10" s="4" t="str">
        <f t="shared" ref="J10:J12" si="5">IF(D10="","",IF(D10="N/A","",IF(I10&gt;=H10,1,0)))</f>
        <v/>
      </c>
    </row>
    <row r="11" spans="1:10" ht="58.65" customHeight="1" x14ac:dyDescent="0.35">
      <c r="A11" s="8" t="s">
        <v>543</v>
      </c>
      <c r="B11" s="1"/>
      <c r="C11" s="1"/>
      <c r="D11" s="1"/>
      <c r="E11" s="9" t="s">
        <v>557</v>
      </c>
      <c r="F11" s="10" t="s">
        <v>192</v>
      </c>
      <c r="H11" s="11">
        <f t="shared" si="3"/>
        <v>0</v>
      </c>
      <c r="I11" s="11">
        <f t="shared" si="4"/>
        <v>0</v>
      </c>
      <c r="J11" s="4" t="str">
        <f t="shared" si="5"/>
        <v/>
      </c>
    </row>
    <row r="12" spans="1:10" ht="68.25" customHeight="1" x14ac:dyDescent="0.35">
      <c r="A12" s="8" t="s">
        <v>544</v>
      </c>
      <c r="B12" s="1"/>
      <c r="C12" s="1"/>
      <c r="D12" s="1"/>
      <c r="E12" s="9" t="s">
        <v>558</v>
      </c>
      <c r="F12" s="10" t="s">
        <v>559</v>
      </c>
      <c r="H12" s="11">
        <f t="shared" si="3"/>
        <v>0</v>
      </c>
      <c r="I12" s="11">
        <f t="shared" si="4"/>
        <v>0</v>
      </c>
      <c r="J12" s="4" t="str">
        <f t="shared" si="5"/>
        <v/>
      </c>
    </row>
    <row r="13" spans="1:10" ht="60.75" customHeight="1" x14ac:dyDescent="0.35">
      <c r="A13" s="8" t="s">
        <v>545</v>
      </c>
      <c r="B13" s="1"/>
      <c r="C13" s="1"/>
      <c r="D13" s="1"/>
      <c r="E13" s="9" t="s">
        <v>560</v>
      </c>
      <c r="F13" s="10" t="s">
        <v>561</v>
      </c>
      <c r="H13" s="11">
        <f t="shared" si="1"/>
        <v>0</v>
      </c>
      <c r="I13" s="11">
        <f t="shared" si="2"/>
        <v>0</v>
      </c>
      <c r="J13" s="4" t="str">
        <f t="shared" si="0"/>
        <v/>
      </c>
    </row>
    <row r="14" spans="1:10" ht="43.5" x14ac:dyDescent="0.35">
      <c r="A14" s="8" t="s">
        <v>546</v>
      </c>
      <c r="B14" s="1"/>
      <c r="C14" s="1"/>
      <c r="D14" s="1"/>
      <c r="E14" s="9" t="s">
        <v>563</v>
      </c>
      <c r="F14" s="10" t="s">
        <v>562</v>
      </c>
      <c r="H14" s="11">
        <f t="shared" si="1"/>
        <v>0</v>
      </c>
      <c r="I14" s="11">
        <f t="shared" si="2"/>
        <v>0</v>
      </c>
      <c r="J14" s="4" t="str">
        <f t="shared" si="0"/>
        <v/>
      </c>
    </row>
    <row r="15" spans="1:10" ht="77.25" customHeight="1" x14ac:dyDescent="0.35">
      <c r="A15" s="8" t="s">
        <v>547</v>
      </c>
      <c r="B15" s="1"/>
      <c r="C15" s="1"/>
      <c r="D15" s="1"/>
      <c r="E15" s="9" t="s">
        <v>565</v>
      </c>
      <c r="F15" s="10"/>
      <c r="H15" s="11">
        <f t="shared" si="1"/>
        <v>0</v>
      </c>
      <c r="I15" s="11">
        <f t="shared" si="2"/>
        <v>0</v>
      </c>
      <c r="J15" s="4" t="str">
        <f t="shared" si="0"/>
        <v/>
      </c>
    </row>
    <row r="16" spans="1:10" hidden="1" x14ac:dyDescent="0.35">
      <c r="A16" s="11" t="s">
        <v>204</v>
      </c>
      <c r="B16" s="11"/>
      <c r="C16" s="11"/>
      <c r="D16" s="11">
        <f>COUNTIF(D5:D15,"MIN")+COUNTIF(D5:D15,"BEST")</f>
        <v>0</v>
      </c>
      <c r="J16" s="4">
        <f>SUM(J5:J15)</f>
        <v>0</v>
      </c>
    </row>
    <row r="17" spans="1:1" hidden="1" x14ac:dyDescent="0.35">
      <c r="A17" s="11" t="s">
        <v>130</v>
      </c>
    </row>
    <row r="18" spans="1:1" hidden="1" x14ac:dyDescent="0.35">
      <c r="A18" s="11" t="s">
        <v>131</v>
      </c>
    </row>
    <row r="19" spans="1:1" hidden="1" x14ac:dyDescent="0.35">
      <c r="A19" s="11" t="s">
        <v>129</v>
      </c>
    </row>
  </sheetData>
  <sheetProtection algorithmName="SHA-512" hashValue="XKSSFWRidQuHzY4EHg5XKMbqiVH1z/ojaJ1aDRmxqxs0BovwyJxX4b7voiGoFeaWDMELM1/idJNt9HoICjJmig==" saltValue="NrJKfkZyznOuALAa2Vujrg==" spinCount="100000" sheet="1" selectLockedCells="1"/>
  <mergeCells count="3">
    <mergeCell ref="A2:F2"/>
    <mergeCell ref="A3:D3"/>
    <mergeCell ref="E3:F3"/>
  </mergeCells>
  <dataValidations count="1">
    <dataValidation type="list" allowBlank="1" showInputMessage="1" showErrorMessage="1" sqref="B5:D15" xr:uid="{0CECFA5E-0819-48B9-A7A7-A18633F07231}">
      <formula1>$A$16</formula1>
    </dataValidation>
  </dataValidations>
  <printOptions horizontalCentered="1"/>
  <pageMargins left="0.25" right="0.25" top="0.75" bottom="0.75" header="0.3" footer="0.3"/>
  <pageSetup scale="79" fitToHeight="0" orientation="landscape" r:id="rId1"/>
  <headerFooter alignWithMargins="0">
    <oddFooter>&amp;C11 - Personnel Control, 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625CE-4F6C-4093-BACC-9D875791AA56}">
  <sheetPr>
    <pageSetUpPr fitToPage="1"/>
  </sheetPr>
  <dimension ref="A1:J17"/>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566</v>
      </c>
      <c r="F3" s="91"/>
    </row>
    <row r="4" spans="1:10" ht="18" customHeight="1" x14ac:dyDescent="0.35">
      <c r="A4" s="6" t="s">
        <v>27</v>
      </c>
      <c r="B4" s="6" t="s">
        <v>130</v>
      </c>
      <c r="C4" s="6" t="s">
        <v>131</v>
      </c>
      <c r="D4" s="6" t="s">
        <v>129</v>
      </c>
      <c r="E4" s="7" t="s">
        <v>83</v>
      </c>
      <c r="F4" s="7" t="s">
        <v>84</v>
      </c>
    </row>
    <row r="5" spans="1:10" ht="48.75" customHeight="1" x14ac:dyDescent="0.35">
      <c r="A5" s="8" t="s">
        <v>567</v>
      </c>
      <c r="B5" s="1"/>
      <c r="C5" s="1"/>
      <c r="D5" s="1"/>
      <c r="E5" s="9" t="s">
        <v>576</v>
      </c>
      <c r="F5" s="10" t="s">
        <v>577</v>
      </c>
      <c r="H5" s="11">
        <f>IF(D5="MIN",1,IF(D5="BEST",2,0))</f>
        <v>0</v>
      </c>
      <c r="I5" s="11">
        <f>IF(B5="X",1,IF(C5="X",2,0))</f>
        <v>0</v>
      </c>
      <c r="J5" s="4" t="str">
        <f t="shared" ref="J5:J13" si="0">IF(D5="","",IF(D5="N/A","",IF(I5&gt;=H5,1,0)))</f>
        <v/>
      </c>
    </row>
    <row r="6" spans="1:10" ht="58" x14ac:dyDescent="0.35">
      <c r="A6" s="8" t="s">
        <v>568</v>
      </c>
      <c r="B6" s="1"/>
      <c r="C6" s="1"/>
      <c r="D6" s="1"/>
      <c r="E6" s="9" t="s">
        <v>578</v>
      </c>
      <c r="F6" s="10" t="s">
        <v>588</v>
      </c>
      <c r="H6" s="11">
        <f t="shared" ref="H6:H13" si="1">IF(D6="MIN",1,IF(D6="BEST",2,0))</f>
        <v>0</v>
      </c>
      <c r="I6" s="11">
        <f t="shared" ref="I6:I13" si="2">IF(B6="X",1,IF(C6="X",2,0))</f>
        <v>0</v>
      </c>
      <c r="J6" s="4" t="str">
        <f t="shared" si="0"/>
        <v/>
      </c>
    </row>
    <row r="7" spans="1:10" ht="58" x14ac:dyDescent="0.35">
      <c r="A7" s="8" t="s">
        <v>569</v>
      </c>
      <c r="B7" s="1"/>
      <c r="C7" s="1"/>
      <c r="D7" s="1"/>
      <c r="E7" s="10" t="s">
        <v>579</v>
      </c>
      <c r="F7" s="10"/>
      <c r="H7" s="11">
        <f t="shared" si="1"/>
        <v>0</v>
      </c>
      <c r="I7" s="11">
        <f t="shared" si="2"/>
        <v>0</v>
      </c>
      <c r="J7" s="4" t="str">
        <f t="shared" si="0"/>
        <v/>
      </c>
    </row>
    <row r="8" spans="1:10" ht="54.75" customHeight="1" x14ac:dyDescent="0.35">
      <c r="A8" s="8" t="s">
        <v>570</v>
      </c>
      <c r="B8" s="1"/>
      <c r="C8" s="1"/>
      <c r="D8" s="1"/>
      <c r="E8" s="9" t="s">
        <v>580</v>
      </c>
      <c r="F8" s="10" t="s">
        <v>87</v>
      </c>
      <c r="H8" s="11">
        <f t="shared" si="1"/>
        <v>0</v>
      </c>
      <c r="I8" s="11">
        <f t="shared" si="2"/>
        <v>0</v>
      </c>
      <c r="J8" s="4" t="str">
        <f t="shared" si="0"/>
        <v/>
      </c>
    </row>
    <row r="9" spans="1:10" ht="43.5" customHeight="1" x14ac:dyDescent="0.35">
      <c r="A9" s="8" t="s">
        <v>571</v>
      </c>
      <c r="B9" s="1"/>
      <c r="C9" s="1"/>
      <c r="D9" s="1"/>
      <c r="E9" s="9" t="s">
        <v>581</v>
      </c>
      <c r="F9" s="10"/>
      <c r="H9" s="11">
        <f t="shared" si="1"/>
        <v>0</v>
      </c>
      <c r="I9" s="11">
        <f t="shared" si="2"/>
        <v>0</v>
      </c>
      <c r="J9" s="4" t="str">
        <f t="shared" si="0"/>
        <v/>
      </c>
    </row>
    <row r="10" spans="1:10" ht="42" customHeight="1" x14ac:dyDescent="0.35">
      <c r="A10" s="8" t="s">
        <v>572</v>
      </c>
      <c r="B10" s="1"/>
      <c r="C10" s="1"/>
      <c r="D10" s="1"/>
      <c r="E10" s="9" t="s">
        <v>582</v>
      </c>
      <c r="F10" s="10" t="s">
        <v>127</v>
      </c>
      <c r="H10" s="11">
        <f t="shared" si="1"/>
        <v>0</v>
      </c>
      <c r="I10" s="11">
        <f t="shared" si="2"/>
        <v>0</v>
      </c>
      <c r="J10" s="4" t="str">
        <f t="shared" si="0"/>
        <v/>
      </c>
    </row>
    <row r="11" spans="1:10" ht="39.75" customHeight="1" x14ac:dyDescent="0.35">
      <c r="A11" s="8" t="s">
        <v>573</v>
      </c>
      <c r="B11" s="1"/>
      <c r="C11" s="1"/>
      <c r="D11" s="1"/>
      <c r="E11" s="9" t="s">
        <v>583</v>
      </c>
      <c r="F11" s="10"/>
      <c r="H11" s="11">
        <f t="shared" si="1"/>
        <v>0</v>
      </c>
      <c r="I11" s="11">
        <f t="shared" si="2"/>
        <v>0</v>
      </c>
      <c r="J11" s="4" t="str">
        <f t="shared" si="0"/>
        <v/>
      </c>
    </row>
    <row r="12" spans="1:10" ht="54.75" customHeight="1" x14ac:dyDescent="0.35">
      <c r="A12" s="8" t="s">
        <v>574</v>
      </c>
      <c r="B12" s="1"/>
      <c r="C12" s="1"/>
      <c r="D12" s="1"/>
      <c r="E12" s="9" t="s">
        <v>584</v>
      </c>
      <c r="F12" s="10" t="s">
        <v>585</v>
      </c>
      <c r="H12" s="11">
        <f t="shared" si="1"/>
        <v>0</v>
      </c>
      <c r="I12" s="11">
        <f t="shared" si="2"/>
        <v>0</v>
      </c>
      <c r="J12" s="4" t="str">
        <f t="shared" si="0"/>
        <v/>
      </c>
    </row>
    <row r="13" spans="1:10" ht="60.75" customHeight="1" x14ac:dyDescent="0.35">
      <c r="A13" s="8" t="s">
        <v>575</v>
      </c>
      <c r="B13" s="1"/>
      <c r="C13" s="1"/>
      <c r="D13" s="1"/>
      <c r="E13" s="9" t="s">
        <v>586</v>
      </c>
      <c r="F13" s="10" t="s">
        <v>587</v>
      </c>
      <c r="H13" s="11">
        <f t="shared" si="1"/>
        <v>0</v>
      </c>
      <c r="I13" s="11">
        <f t="shared" si="2"/>
        <v>0</v>
      </c>
      <c r="J13" s="4" t="str">
        <f t="shared" si="0"/>
        <v/>
      </c>
    </row>
    <row r="14" spans="1:10" hidden="1" x14ac:dyDescent="0.35">
      <c r="A14" s="11" t="s">
        <v>204</v>
      </c>
      <c r="B14" s="11"/>
      <c r="C14" s="11"/>
      <c r="D14" s="11">
        <f>COUNTIF(D5:D13,"MIN")+COUNTIF(D5:D13,"BEST")</f>
        <v>0</v>
      </c>
      <c r="J14" s="4">
        <f>SUM(J5:J13)</f>
        <v>0</v>
      </c>
    </row>
    <row r="15" spans="1:10" hidden="1" x14ac:dyDescent="0.35">
      <c r="A15" s="11" t="s">
        <v>130</v>
      </c>
    </row>
    <row r="16" spans="1:10" hidden="1" x14ac:dyDescent="0.35">
      <c r="A16" s="11" t="s">
        <v>131</v>
      </c>
    </row>
    <row r="17" spans="1:1" hidden="1" x14ac:dyDescent="0.35">
      <c r="A17" s="11" t="s">
        <v>129</v>
      </c>
    </row>
  </sheetData>
  <sheetProtection algorithmName="SHA-512" hashValue="Y8nP89jtsvJ0MDJlvptALTXc4Bf4Jm40q3tyO5BaTPnnPsJrUM0YyjKULNsE5HB9k8MHcBBh4eaIbwhq9NyQAA==" saltValue="lMYZ9KtkLdPAonAz/rZOnw==" spinCount="100000" sheet="1" selectLockedCells="1"/>
  <mergeCells count="3">
    <mergeCell ref="A2:F2"/>
    <mergeCell ref="A3:D3"/>
    <mergeCell ref="E3:F3"/>
  </mergeCells>
  <dataValidations count="1">
    <dataValidation type="list" allowBlank="1" showInputMessage="1" showErrorMessage="1" sqref="B5:D13" xr:uid="{04E66DD4-C40A-4701-B8E9-9A0B2458505C}">
      <formula1>$A$14</formula1>
    </dataValidation>
  </dataValidations>
  <printOptions horizontalCentered="1"/>
  <pageMargins left="0.25" right="0.25" top="0.75" bottom="0.75" header="0.3" footer="0.3"/>
  <pageSetup scale="79" fitToHeight="0" orientation="landscape" r:id="rId1"/>
  <headerFooter alignWithMargins="0">
    <oddFooter>&amp;C12 - Chemical Control, 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01EE8-1F6C-4421-AA90-AEA878D5933E}">
  <sheetPr>
    <pageSetUpPr fitToPage="1"/>
  </sheetPr>
  <dimension ref="A1:J17"/>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589</v>
      </c>
      <c r="F3" s="91"/>
    </row>
    <row r="4" spans="1:10" ht="18" customHeight="1" x14ac:dyDescent="0.35">
      <c r="A4" s="6" t="s">
        <v>27</v>
      </c>
      <c r="B4" s="6" t="s">
        <v>130</v>
      </c>
      <c r="C4" s="6" t="s">
        <v>131</v>
      </c>
      <c r="D4" s="6" t="s">
        <v>129</v>
      </c>
      <c r="E4" s="7" t="s">
        <v>83</v>
      </c>
      <c r="F4" s="7" t="s">
        <v>84</v>
      </c>
    </row>
    <row r="5" spans="1:10" ht="109.5" customHeight="1" x14ac:dyDescent="0.35">
      <c r="A5" s="8" t="s">
        <v>40</v>
      </c>
      <c r="B5" s="1"/>
      <c r="C5" s="1"/>
      <c r="D5" s="1"/>
      <c r="E5" s="9" t="s">
        <v>592</v>
      </c>
      <c r="F5" s="10" t="s">
        <v>593</v>
      </c>
      <c r="H5" s="11">
        <f>IF(D5="MIN",1,IF(D5="BEST",2,0))</f>
        <v>0</v>
      </c>
      <c r="I5" s="11">
        <f>IF(B5="X",1,IF(C5="X",2,0))</f>
        <v>0</v>
      </c>
      <c r="J5" s="4" t="str">
        <f t="shared" ref="J5:J13" si="0">IF(D5="","",IF(D5="N/A","",IF(I5&gt;=H5,1,0)))</f>
        <v/>
      </c>
    </row>
    <row r="6" spans="1:10" ht="64.5" customHeight="1" x14ac:dyDescent="0.35">
      <c r="A6" s="8" t="s">
        <v>41</v>
      </c>
      <c r="B6" s="1"/>
      <c r="C6" s="1"/>
      <c r="D6" s="1"/>
      <c r="E6" s="9" t="s">
        <v>594</v>
      </c>
      <c r="F6" s="10"/>
      <c r="H6" s="11">
        <f t="shared" ref="H6:H13" si="1">IF(D6="MIN",1,IF(D6="BEST",2,0))</f>
        <v>0</v>
      </c>
      <c r="I6" s="11">
        <f t="shared" ref="I6:I13" si="2">IF(B6="X",1,IF(C6="X",2,0))</f>
        <v>0</v>
      </c>
      <c r="J6" s="4" t="str">
        <f t="shared" si="0"/>
        <v/>
      </c>
    </row>
    <row r="7" spans="1:10" ht="86.25" customHeight="1" x14ac:dyDescent="0.35">
      <c r="A7" s="8" t="s">
        <v>42</v>
      </c>
      <c r="B7" s="1"/>
      <c r="C7" s="1"/>
      <c r="D7" s="1"/>
      <c r="E7" s="10" t="s">
        <v>595</v>
      </c>
      <c r="F7" s="10" t="s">
        <v>596</v>
      </c>
      <c r="H7" s="11">
        <f t="shared" si="1"/>
        <v>0</v>
      </c>
      <c r="I7" s="11">
        <f t="shared" si="2"/>
        <v>0</v>
      </c>
      <c r="J7" s="4" t="str">
        <f t="shared" si="0"/>
        <v/>
      </c>
    </row>
    <row r="8" spans="1:10" ht="42" customHeight="1" x14ac:dyDescent="0.35">
      <c r="A8" s="8" t="s">
        <v>43</v>
      </c>
      <c r="B8" s="1"/>
      <c r="C8" s="1"/>
      <c r="D8" s="1"/>
      <c r="E8" s="9" t="s">
        <v>73</v>
      </c>
      <c r="F8" s="10"/>
      <c r="H8" s="11">
        <f t="shared" si="1"/>
        <v>0</v>
      </c>
      <c r="I8" s="11">
        <f t="shared" si="2"/>
        <v>0</v>
      </c>
      <c r="J8" s="4" t="str">
        <f t="shared" si="0"/>
        <v/>
      </c>
    </row>
    <row r="9" spans="1:10" ht="47.25" customHeight="1" x14ac:dyDescent="0.35">
      <c r="A9" s="8" t="s">
        <v>44</v>
      </c>
      <c r="B9" s="1"/>
      <c r="C9" s="1"/>
      <c r="D9" s="1"/>
      <c r="E9" s="9" t="s">
        <v>128</v>
      </c>
      <c r="F9" s="10"/>
      <c r="H9" s="11">
        <f t="shared" si="1"/>
        <v>0</v>
      </c>
      <c r="I9" s="11">
        <f t="shared" si="2"/>
        <v>0</v>
      </c>
      <c r="J9" s="4" t="str">
        <f t="shared" si="0"/>
        <v/>
      </c>
    </row>
    <row r="10" spans="1:10" ht="64.5" customHeight="1" x14ac:dyDescent="0.35">
      <c r="A10" s="8" t="s">
        <v>45</v>
      </c>
      <c r="B10" s="1"/>
      <c r="C10" s="1"/>
      <c r="D10" s="1"/>
      <c r="E10" s="9" t="s">
        <v>597</v>
      </c>
      <c r="F10" s="10"/>
      <c r="H10" s="11">
        <f t="shared" si="1"/>
        <v>0</v>
      </c>
      <c r="I10" s="11">
        <f t="shared" si="2"/>
        <v>0</v>
      </c>
      <c r="J10" s="4" t="str">
        <f t="shared" si="0"/>
        <v/>
      </c>
    </row>
    <row r="11" spans="1:10" ht="39.75" customHeight="1" x14ac:dyDescent="0.35">
      <c r="A11" s="8" t="s">
        <v>81</v>
      </c>
      <c r="B11" s="1"/>
      <c r="C11" s="1"/>
      <c r="D11" s="1"/>
      <c r="E11" s="9" t="s">
        <v>598</v>
      </c>
      <c r="F11" s="10" t="s">
        <v>600</v>
      </c>
      <c r="H11" s="11">
        <f t="shared" si="1"/>
        <v>0</v>
      </c>
      <c r="I11" s="11">
        <f t="shared" si="2"/>
        <v>0</v>
      </c>
      <c r="J11" s="4" t="str">
        <f t="shared" si="0"/>
        <v/>
      </c>
    </row>
    <row r="12" spans="1:10" ht="45.75" customHeight="1" x14ac:dyDescent="0.35">
      <c r="A12" s="8" t="s">
        <v>590</v>
      </c>
      <c r="B12" s="1"/>
      <c r="C12" s="1"/>
      <c r="D12" s="1"/>
      <c r="E12" s="9" t="s">
        <v>599</v>
      </c>
      <c r="F12" s="10"/>
      <c r="H12" s="11">
        <f t="shared" si="1"/>
        <v>0</v>
      </c>
      <c r="I12" s="11">
        <f t="shared" si="2"/>
        <v>0</v>
      </c>
      <c r="J12" s="4" t="str">
        <f t="shared" si="0"/>
        <v/>
      </c>
    </row>
    <row r="13" spans="1:10" ht="45.75" customHeight="1" x14ac:dyDescent="0.35">
      <c r="A13" s="8" t="s">
        <v>591</v>
      </c>
      <c r="B13" s="1"/>
      <c r="C13" s="1"/>
      <c r="D13" s="1"/>
      <c r="E13" s="9" t="s">
        <v>74</v>
      </c>
      <c r="F13" s="10"/>
      <c r="H13" s="11">
        <f t="shared" si="1"/>
        <v>0</v>
      </c>
      <c r="I13" s="11">
        <f t="shared" si="2"/>
        <v>0</v>
      </c>
      <c r="J13" s="4" t="str">
        <f t="shared" si="0"/>
        <v/>
      </c>
    </row>
    <row r="14" spans="1:10" hidden="1" x14ac:dyDescent="0.35">
      <c r="A14" s="11" t="s">
        <v>204</v>
      </c>
      <c r="B14" s="11"/>
      <c r="C14" s="11"/>
      <c r="D14" s="11">
        <f>COUNTIF(D5:D13,"MIN")+COUNTIF(D5:D13,"BEST")</f>
        <v>0</v>
      </c>
      <c r="J14" s="4">
        <f>SUM(J5:J13)</f>
        <v>0</v>
      </c>
    </row>
    <row r="15" spans="1:10" hidden="1" x14ac:dyDescent="0.35">
      <c r="A15" s="11" t="s">
        <v>130</v>
      </c>
    </row>
    <row r="16" spans="1:10" hidden="1" x14ac:dyDescent="0.35">
      <c r="A16" s="11" t="s">
        <v>131</v>
      </c>
    </row>
    <row r="17" spans="1:1" hidden="1" x14ac:dyDescent="0.35">
      <c r="A17" s="11" t="s">
        <v>129</v>
      </c>
    </row>
  </sheetData>
  <sheetProtection algorithmName="SHA-512" hashValue="kE6ycApV0tjFDoqmx+nljJW0Ptrf3uR7e+dfnPXYZVQSAVMio3XwMrBgRGZtElRwZUMKv+JCRzBGmJ3Qffk/Ww==" saltValue="mGNW1cgwsDC20X3w18vbOw==" spinCount="100000" sheet="1" selectLockedCells="1"/>
  <mergeCells count="3">
    <mergeCell ref="A2:F2"/>
    <mergeCell ref="A3:D3"/>
    <mergeCell ref="E3:F3"/>
  </mergeCells>
  <dataValidations count="1">
    <dataValidation type="list" allowBlank="1" showInputMessage="1" showErrorMessage="1" sqref="B5:D13" xr:uid="{010C7549-2FE0-46C2-9DA0-A59E789A553B}">
      <formula1>$A$14</formula1>
    </dataValidation>
  </dataValidations>
  <printOptions horizontalCentered="1"/>
  <pageMargins left="0.25" right="0.25" top="0.75" bottom="0.75" header="0.3" footer="0.3"/>
  <pageSetup scale="79" fitToHeight="0" orientation="landscape" r:id="rId1"/>
  <headerFooter alignWithMargins="0">
    <oddFooter>&amp;C13 - Pest Control, 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D3465-B3AC-4F99-A474-4D6BB51CFD64}">
  <sheetPr>
    <pageSetUpPr fitToPage="1"/>
  </sheetPr>
  <dimension ref="A1:J15"/>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601</v>
      </c>
      <c r="F3" s="91"/>
    </row>
    <row r="4" spans="1:10" ht="18" customHeight="1" x14ac:dyDescent="0.35">
      <c r="A4" s="6" t="s">
        <v>27</v>
      </c>
      <c r="B4" s="6" t="s">
        <v>130</v>
      </c>
      <c r="C4" s="6" t="s">
        <v>131</v>
      </c>
      <c r="D4" s="6" t="s">
        <v>129</v>
      </c>
      <c r="E4" s="7" t="s">
        <v>83</v>
      </c>
      <c r="F4" s="7" t="s">
        <v>84</v>
      </c>
    </row>
    <row r="5" spans="1:10" ht="39.75" customHeight="1" x14ac:dyDescent="0.35">
      <c r="A5" s="8" t="s">
        <v>46</v>
      </c>
      <c r="B5" s="1"/>
      <c r="C5" s="1"/>
      <c r="D5" s="1"/>
      <c r="E5" s="9" t="s">
        <v>602</v>
      </c>
      <c r="F5" s="10" t="s">
        <v>603</v>
      </c>
      <c r="H5" s="11">
        <f>IF(D5="MIN",1,IF(D5="BEST",2,0))</f>
        <v>0</v>
      </c>
      <c r="I5" s="11">
        <f>IF(B5="X",1,IF(C5="X",2,0))</f>
        <v>0</v>
      </c>
      <c r="J5" s="4" t="str">
        <f t="shared" ref="J5:J11" si="0">IF(D5="","",IF(D5="N/A","",IF(I5&gt;=H5,1,0)))</f>
        <v/>
      </c>
    </row>
    <row r="6" spans="1:10" ht="142.5" customHeight="1" x14ac:dyDescent="0.35">
      <c r="A6" s="8" t="s">
        <v>47</v>
      </c>
      <c r="B6" s="1"/>
      <c r="C6" s="1"/>
      <c r="D6" s="1"/>
      <c r="E6" s="9" t="s">
        <v>614</v>
      </c>
      <c r="F6" s="10" t="s">
        <v>604</v>
      </c>
      <c r="H6" s="11">
        <f t="shared" ref="H6:H11" si="1">IF(D6="MIN",1,IF(D6="BEST",2,0))</f>
        <v>0</v>
      </c>
      <c r="I6" s="11">
        <f t="shared" ref="I6:I11" si="2">IF(B6="X",1,IF(C6="X",2,0))</f>
        <v>0</v>
      </c>
      <c r="J6" s="4" t="str">
        <f t="shared" si="0"/>
        <v/>
      </c>
    </row>
    <row r="7" spans="1:10" ht="68.25" customHeight="1" x14ac:dyDescent="0.35">
      <c r="A7" s="8" t="s">
        <v>48</v>
      </c>
      <c r="B7" s="1"/>
      <c r="C7" s="1"/>
      <c r="D7" s="1"/>
      <c r="E7" s="10" t="s">
        <v>615</v>
      </c>
      <c r="F7" s="10" t="s">
        <v>605</v>
      </c>
      <c r="H7" s="11">
        <f t="shared" si="1"/>
        <v>0</v>
      </c>
      <c r="I7" s="11">
        <f t="shared" si="2"/>
        <v>0</v>
      </c>
      <c r="J7" s="4" t="str">
        <f t="shared" si="0"/>
        <v/>
      </c>
    </row>
    <row r="8" spans="1:10" ht="42" customHeight="1" x14ac:dyDescent="0.35">
      <c r="A8" s="8" t="s">
        <v>49</v>
      </c>
      <c r="B8" s="1"/>
      <c r="C8" s="1"/>
      <c r="D8" s="1"/>
      <c r="E8" s="9" t="s">
        <v>606</v>
      </c>
      <c r="F8" s="10" t="s">
        <v>607</v>
      </c>
      <c r="H8" s="11">
        <f t="shared" si="1"/>
        <v>0</v>
      </c>
      <c r="I8" s="11">
        <f t="shared" si="2"/>
        <v>0</v>
      </c>
      <c r="J8" s="4" t="str">
        <f t="shared" si="0"/>
        <v/>
      </c>
    </row>
    <row r="9" spans="1:10" ht="70.5" customHeight="1" x14ac:dyDescent="0.35">
      <c r="A9" s="8" t="s">
        <v>50</v>
      </c>
      <c r="B9" s="1"/>
      <c r="C9" s="1"/>
      <c r="D9" s="1"/>
      <c r="E9" s="9" t="s">
        <v>608</v>
      </c>
      <c r="F9" s="10" t="s">
        <v>609</v>
      </c>
      <c r="H9" s="11">
        <f t="shared" si="1"/>
        <v>0</v>
      </c>
      <c r="I9" s="11">
        <f t="shared" si="2"/>
        <v>0</v>
      </c>
      <c r="J9" s="4" t="str">
        <f t="shared" si="0"/>
        <v/>
      </c>
    </row>
    <row r="10" spans="1:10" ht="43.5" customHeight="1" x14ac:dyDescent="0.35">
      <c r="A10" s="8" t="s">
        <v>51</v>
      </c>
      <c r="B10" s="1"/>
      <c r="C10" s="1"/>
      <c r="D10" s="1"/>
      <c r="E10" s="9" t="s">
        <v>610</v>
      </c>
      <c r="F10" s="10" t="s">
        <v>611</v>
      </c>
      <c r="H10" s="11">
        <f t="shared" si="1"/>
        <v>0</v>
      </c>
      <c r="I10" s="11">
        <f t="shared" si="2"/>
        <v>0</v>
      </c>
      <c r="J10" s="4" t="str">
        <f t="shared" si="0"/>
        <v/>
      </c>
    </row>
    <row r="11" spans="1:10" ht="57.15" customHeight="1" x14ac:dyDescent="0.35">
      <c r="A11" s="8" t="s">
        <v>82</v>
      </c>
      <c r="B11" s="1"/>
      <c r="C11" s="1"/>
      <c r="D11" s="1"/>
      <c r="E11" s="9" t="s">
        <v>612</v>
      </c>
      <c r="F11" s="10" t="s">
        <v>613</v>
      </c>
      <c r="H11" s="11">
        <f t="shared" si="1"/>
        <v>0</v>
      </c>
      <c r="I11" s="11">
        <f t="shared" si="2"/>
        <v>0</v>
      </c>
      <c r="J11" s="4" t="str">
        <f t="shared" si="0"/>
        <v/>
      </c>
    </row>
    <row r="12" spans="1:10" hidden="1" x14ac:dyDescent="0.35">
      <c r="A12" s="11" t="s">
        <v>204</v>
      </c>
      <c r="B12" s="11"/>
      <c r="C12" s="11"/>
      <c r="D12" s="11">
        <f>COUNTIF(D5:D11,"MIN")+COUNTIF(D5:D11,"BEST")</f>
        <v>0</v>
      </c>
      <c r="J12" s="4">
        <f>SUM(J5:J11)</f>
        <v>0</v>
      </c>
    </row>
    <row r="13" spans="1:10" hidden="1" x14ac:dyDescent="0.35">
      <c r="A13" s="11" t="s">
        <v>130</v>
      </c>
    </row>
    <row r="14" spans="1:10" hidden="1" x14ac:dyDescent="0.35">
      <c r="A14" s="11" t="s">
        <v>131</v>
      </c>
    </row>
    <row r="15" spans="1:10" hidden="1" x14ac:dyDescent="0.35">
      <c r="A15" s="11" t="s">
        <v>129</v>
      </c>
    </row>
  </sheetData>
  <sheetProtection algorithmName="SHA-512" hashValue="/NByzxNUo1uJlurZkbMyHMLuaHTVE0OyALS9Rq5imzDUSz3Ug4+OU+16U6PDkmUhjZQTax8JZ7N6hjawtKmXZA==" saltValue="/m05rM2QL5Gi4xyZRbykcQ==" spinCount="100000" sheet="1" selectLockedCells="1"/>
  <mergeCells count="3">
    <mergeCell ref="A2:F2"/>
    <mergeCell ref="A3:D3"/>
    <mergeCell ref="E3:F3"/>
  </mergeCells>
  <dataValidations count="1">
    <dataValidation type="list" allowBlank="1" showInputMessage="1" showErrorMessage="1" sqref="B5:D11" xr:uid="{859A7B6F-F00A-4F91-95B7-8E2B572A3B4F}">
      <formula1>$A$12</formula1>
    </dataValidation>
  </dataValidations>
  <printOptions horizontalCentered="1"/>
  <pageMargins left="0.25" right="0.25" top="0.75" bottom="0.75" header="0.3" footer="0.3"/>
  <pageSetup scale="79" fitToHeight="0" orientation="landscape" r:id="rId1"/>
  <headerFooter alignWithMargins="0">
    <oddFooter>&amp;C14 - Food Defense, 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4E25E-45D3-4A03-B107-DED7E6D66C09}">
  <sheetPr>
    <pageSetUpPr fitToPage="1"/>
  </sheetPr>
  <dimension ref="A1:J10"/>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616</v>
      </c>
      <c r="F3" s="91"/>
    </row>
    <row r="4" spans="1:10" ht="18" customHeight="1" x14ac:dyDescent="0.35">
      <c r="A4" s="6" t="s">
        <v>27</v>
      </c>
      <c r="B4" s="6" t="s">
        <v>130</v>
      </c>
      <c r="C4" s="6" t="s">
        <v>131</v>
      </c>
      <c r="D4" s="6" t="s">
        <v>129</v>
      </c>
      <c r="E4" s="7" t="s">
        <v>83</v>
      </c>
      <c r="F4" s="7" t="s">
        <v>84</v>
      </c>
    </row>
    <row r="5" spans="1:10" ht="119.25" customHeight="1" x14ac:dyDescent="0.35">
      <c r="A5" s="8" t="s">
        <v>52</v>
      </c>
      <c r="B5" s="1"/>
      <c r="C5" s="1"/>
      <c r="D5" s="1"/>
      <c r="E5" s="9" t="s">
        <v>619</v>
      </c>
      <c r="F5" s="10" t="s">
        <v>744</v>
      </c>
      <c r="H5" s="11">
        <f>IF(D5="MIN",1,IF(D5="BEST",2,0))</f>
        <v>0</v>
      </c>
      <c r="I5" s="11">
        <f>IF(B5="X",1,IF(C5="X",2,0))</f>
        <v>0</v>
      </c>
      <c r="J5" s="4" t="str">
        <f t="shared" ref="J5:J6" si="0">IF(D5="","",IF(D5="N/A","",IF(I5&gt;=H5,1,0)))</f>
        <v/>
      </c>
    </row>
    <row r="6" spans="1:10" ht="77.25" customHeight="1" x14ac:dyDescent="0.35">
      <c r="A6" s="8" t="s">
        <v>53</v>
      </c>
      <c r="B6" s="1"/>
      <c r="C6" s="1"/>
      <c r="D6" s="1"/>
      <c r="E6" s="9" t="s">
        <v>617</v>
      </c>
      <c r="F6" s="10" t="s">
        <v>618</v>
      </c>
      <c r="H6" s="11">
        <f t="shared" ref="H6" si="1">IF(D6="MIN",1,IF(D6="BEST",2,0))</f>
        <v>0</v>
      </c>
      <c r="I6" s="11">
        <f t="shared" ref="I6" si="2">IF(B6="X",1,IF(C6="X",2,0))</f>
        <v>0</v>
      </c>
      <c r="J6" s="4" t="str">
        <f t="shared" si="0"/>
        <v/>
      </c>
    </row>
    <row r="7" spans="1:10" hidden="1" x14ac:dyDescent="0.35">
      <c r="A7" s="11" t="s">
        <v>204</v>
      </c>
      <c r="B7" s="11"/>
      <c r="C7" s="11"/>
      <c r="D7" s="11">
        <f>COUNTIF(D5:D6,"MIN")+COUNTIF(D5:D6,"BEST")</f>
        <v>0</v>
      </c>
      <c r="J7" s="4">
        <f>SUM(J5:J6)</f>
        <v>0</v>
      </c>
    </row>
    <row r="8" spans="1:10" hidden="1" x14ac:dyDescent="0.35">
      <c r="A8" s="11" t="s">
        <v>130</v>
      </c>
    </row>
    <row r="9" spans="1:10" hidden="1" x14ac:dyDescent="0.35">
      <c r="A9" s="11" t="s">
        <v>131</v>
      </c>
    </row>
    <row r="10" spans="1:10" hidden="1" x14ac:dyDescent="0.35">
      <c r="A10" s="11" t="s">
        <v>129</v>
      </c>
    </row>
  </sheetData>
  <sheetProtection algorithmName="SHA-512" hashValue="pvyi+A1q6gJ4iQCs6sHjeOjuQ2E8wTt0nl8BSz+8ScSFU7AV/66eZG1lDAXtC+dkAIAaOFU752VzfpC1LlirBA==" saltValue="oH9ieeJFJYjs7vFJwXLudQ==" spinCount="100000" sheet="1" selectLockedCells="1"/>
  <mergeCells count="3">
    <mergeCell ref="A2:F2"/>
    <mergeCell ref="A3:D3"/>
    <mergeCell ref="E3:F3"/>
  </mergeCells>
  <dataValidations count="1">
    <dataValidation type="list" allowBlank="1" showInputMessage="1" showErrorMessage="1" sqref="B5:D6" xr:uid="{341F5E3D-CE7B-491C-8C44-4B4BF1AA3F71}">
      <formula1>$A$7</formula1>
    </dataValidation>
  </dataValidations>
  <printOptions horizontalCentered="1"/>
  <pageMargins left="0.25" right="0.25" top="0.75" bottom="0.75" header="0.3" footer="0.3"/>
  <pageSetup scale="79" fitToHeight="0" orientation="landscape" r:id="rId1"/>
  <headerFooter alignWithMargins="0">
    <oddFooter>&amp;C15 - Internal Audits, 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E35C-21B7-4D92-BF2F-E7C911FA1443}">
  <sheetPr>
    <pageSetUpPr fitToPage="1"/>
  </sheetPr>
  <dimension ref="A1:J11"/>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620</v>
      </c>
      <c r="F3" s="91"/>
    </row>
    <row r="4" spans="1:10" ht="18" customHeight="1" x14ac:dyDescent="0.35">
      <c r="A4" s="6" t="s">
        <v>27</v>
      </c>
      <c r="B4" s="6" t="s">
        <v>130</v>
      </c>
      <c r="C4" s="6" t="s">
        <v>131</v>
      </c>
      <c r="D4" s="6" t="s">
        <v>129</v>
      </c>
      <c r="E4" s="7" t="s">
        <v>83</v>
      </c>
      <c r="F4" s="7" t="s">
        <v>84</v>
      </c>
    </row>
    <row r="5" spans="1:10" ht="45.75" customHeight="1" x14ac:dyDescent="0.35">
      <c r="A5" s="8" t="s">
        <v>134</v>
      </c>
      <c r="B5" s="1"/>
      <c r="C5" s="1"/>
      <c r="D5" s="1"/>
      <c r="E5" s="9" t="s">
        <v>621</v>
      </c>
      <c r="F5" s="10" t="s">
        <v>622</v>
      </c>
      <c r="H5" s="11">
        <f>IF(D5="MIN",1,IF(D5="BEST",2,0))</f>
        <v>0</v>
      </c>
      <c r="I5" s="11">
        <f>IF(B5="X",1,IF(C5="X",2,0))</f>
        <v>0</v>
      </c>
      <c r="J5" s="4" t="str">
        <f t="shared" ref="J5" si="0">IF(D5="","",IF(D5="N/A","",IF(I5&gt;=H5,1,0)))</f>
        <v/>
      </c>
    </row>
    <row r="6" spans="1:10" ht="48.75" customHeight="1" x14ac:dyDescent="0.35">
      <c r="A6" s="8" t="s">
        <v>135</v>
      </c>
      <c r="B6" s="1"/>
      <c r="C6" s="1"/>
      <c r="D6" s="1"/>
      <c r="E6" s="9" t="s">
        <v>624</v>
      </c>
      <c r="F6" s="10" t="s">
        <v>623</v>
      </c>
      <c r="H6" s="11">
        <f>IF(D6="MIN",1,IF(D6="BEST",2,0))</f>
        <v>0</v>
      </c>
      <c r="I6" s="11">
        <f>IF(B6="X",1,IF(C6="X",2,0))</f>
        <v>0</v>
      </c>
      <c r="J6" s="4" t="str">
        <f>IF(D6="","",IF(D6="N/A","",IF(I6&gt;=H6,1,0)))</f>
        <v/>
      </c>
    </row>
    <row r="7" spans="1:10" ht="45" customHeight="1" x14ac:dyDescent="0.35">
      <c r="A7" s="8" t="s">
        <v>136</v>
      </c>
      <c r="B7" s="1"/>
      <c r="C7" s="1"/>
      <c r="D7" s="1"/>
      <c r="E7" s="9" t="s">
        <v>139</v>
      </c>
      <c r="F7" s="10" t="s">
        <v>625</v>
      </c>
      <c r="H7" s="11">
        <f>IF(D7="MIN",1,IF(D7="BEST",2,0))</f>
        <v>0</v>
      </c>
      <c r="I7" s="11">
        <f>IF(B7="X",1,IF(C7="X",2,0))</f>
        <v>0</v>
      </c>
      <c r="J7" s="4" t="str">
        <f>IF(D7="","",IF(D7="N/A","",IF(I7&gt;=H7,1,0)))</f>
        <v/>
      </c>
    </row>
    <row r="8" spans="1:10" hidden="1" x14ac:dyDescent="0.35">
      <c r="A8" s="11" t="s">
        <v>204</v>
      </c>
      <c r="B8" s="11"/>
      <c r="C8" s="11"/>
      <c r="D8" s="11">
        <f>COUNTIF(D5:D7,"MIN")+COUNTIF(D5:D7,"BEST")</f>
        <v>0</v>
      </c>
      <c r="J8" s="4">
        <f>SUM(J5:J7)</f>
        <v>0</v>
      </c>
    </row>
    <row r="9" spans="1:10" hidden="1" x14ac:dyDescent="0.35">
      <c r="A9" s="11" t="s">
        <v>130</v>
      </c>
    </row>
    <row r="10" spans="1:10" hidden="1" x14ac:dyDescent="0.35">
      <c r="A10" s="11" t="s">
        <v>131</v>
      </c>
    </row>
    <row r="11" spans="1:10" hidden="1" x14ac:dyDescent="0.35">
      <c r="A11" s="11" t="s">
        <v>129</v>
      </c>
    </row>
  </sheetData>
  <sheetProtection algorithmName="SHA-512" hashValue="WT6XRplhSu9mANO4uFuax85MLfsowCkuEBUPj5QtiMp5nCzIW88UgfJ0zWCWeaZViDRdt2gUfu6MmSKFH3lGMg==" saltValue="2IbIrDGnWlA5z01qLelnoA==" spinCount="100000" sheet="1" selectLockedCells="1"/>
  <mergeCells count="3">
    <mergeCell ref="A2:F2"/>
    <mergeCell ref="A3:D3"/>
    <mergeCell ref="E3:F3"/>
  </mergeCells>
  <dataValidations count="1">
    <dataValidation type="list" allowBlank="1" showInputMessage="1" showErrorMessage="1" sqref="B5:D7" xr:uid="{57D82571-FD23-413F-B2C0-ED12B5E9C2BF}">
      <formula1>$A$8</formula1>
    </dataValidation>
  </dataValidations>
  <printOptions horizontalCentered="1"/>
  <pageMargins left="0.25" right="0.25" top="0.75" bottom="0.75" header="0.3" footer="0.3"/>
  <pageSetup scale="79" fitToHeight="0" orientation="landscape" r:id="rId1"/>
  <headerFooter alignWithMargins="0">
    <oddFooter>&amp;C16 - External Audits, 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C7055-50B9-499D-A3B7-A5FE50615AC6}">
  <sheetPr>
    <pageSetUpPr fitToPage="1"/>
  </sheetPr>
  <dimension ref="A1:J16"/>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626</v>
      </c>
      <c r="F3" s="91"/>
    </row>
    <row r="4" spans="1:10" ht="18" customHeight="1" x14ac:dyDescent="0.35">
      <c r="A4" s="6" t="s">
        <v>27</v>
      </c>
      <c r="B4" s="6" t="s">
        <v>130</v>
      </c>
      <c r="C4" s="6" t="s">
        <v>131</v>
      </c>
      <c r="D4" s="6" t="s">
        <v>129</v>
      </c>
      <c r="E4" s="7" t="s">
        <v>83</v>
      </c>
      <c r="F4" s="7" t="s">
        <v>84</v>
      </c>
    </row>
    <row r="5" spans="1:10" ht="42" customHeight="1" x14ac:dyDescent="0.35">
      <c r="A5" s="8" t="s">
        <v>54</v>
      </c>
      <c r="B5" s="1"/>
      <c r="C5" s="1"/>
      <c r="D5" s="1"/>
      <c r="E5" s="9" t="s">
        <v>133</v>
      </c>
      <c r="F5" s="10" t="s">
        <v>755</v>
      </c>
      <c r="H5" s="11">
        <f>IF(D5="MIN",1,IF(D5="BEST",2,0))</f>
        <v>0</v>
      </c>
      <c r="I5" s="11">
        <f>IF(B5="X",1,IF(C5="X",2,0))</f>
        <v>0</v>
      </c>
      <c r="J5" s="4" t="str">
        <f t="shared" ref="J5:J12" si="0">IF(D5="","",IF(D5="N/A","",IF(I5&gt;=H5,1,0)))</f>
        <v/>
      </c>
    </row>
    <row r="6" spans="1:10" ht="44.4" customHeight="1" x14ac:dyDescent="0.35">
      <c r="A6" s="8" t="s">
        <v>55</v>
      </c>
      <c r="B6" s="1"/>
      <c r="C6" s="1"/>
      <c r="D6" s="1"/>
      <c r="E6" s="9" t="s">
        <v>747</v>
      </c>
      <c r="F6" s="10"/>
      <c r="H6" s="11">
        <f t="shared" ref="H6:H12" si="1">IF(D6="MIN",1,IF(D6="BEST",2,0))</f>
        <v>0</v>
      </c>
      <c r="I6" s="11">
        <f t="shared" ref="I6:I12" si="2">IF(B6="X",1,IF(C6="X",2,0))</f>
        <v>0</v>
      </c>
      <c r="J6" s="4" t="str">
        <f t="shared" si="0"/>
        <v/>
      </c>
    </row>
    <row r="7" spans="1:10" ht="52.5" customHeight="1" x14ac:dyDescent="0.35">
      <c r="A7" s="8" t="s">
        <v>56</v>
      </c>
      <c r="B7" s="1"/>
      <c r="C7" s="1"/>
      <c r="D7" s="1"/>
      <c r="E7" s="10" t="s">
        <v>631</v>
      </c>
      <c r="F7" s="10" t="s">
        <v>636</v>
      </c>
      <c r="H7" s="11">
        <f t="shared" si="1"/>
        <v>0</v>
      </c>
      <c r="I7" s="11">
        <f t="shared" si="2"/>
        <v>0</v>
      </c>
      <c r="J7" s="4" t="str">
        <f t="shared" si="0"/>
        <v/>
      </c>
    </row>
    <row r="8" spans="1:10" ht="37.5" customHeight="1" x14ac:dyDescent="0.35">
      <c r="A8" s="8" t="s">
        <v>57</v>
      </c>
      <c r="B8" s="1"/>
      <c r="C8" s="1"/>
      <c r="D8" s="1"/>
      <c r="E8" s="9" t="s">
        <v>632</v>
      </c>
      <c r="F8" s="10" t="s">
        <v>751</v>
      </c>
      <c r="H8" s="11">
        <f t="shared" si="1"/>
        <v>0</v>
      </c>
      <c r="I8" s="11">
        <f t="shared" si="2"/>
        <v>0</v>
      </c>
      <c r="J8" s="4" t="str">
        <f t="shared" si="0"/>
        <v/>
      </c>
    </row>
    <row r="9" spans="1:10" ht="33" customHeight="1" x14ac:dyDescent="0.35">
      <c r="A9" s="8" t="s">
        <v>627</v>
      </c>
      <c r="B9" s="1"/>
      <c r="C9" s="1"/>
      <c r="D9" s="1"/>
      <c r="E9" s="9" t="s">
        <v>146</v>
      </c>
      <c r="F9" s="10" t="s">
        <v>633</v>
      </c>
      <c r="H9" s="11">
        <f t="shared" si="1"/>
        <v>0</v>
      </c>
      <c r="I9" s="11">
        <f t="shared" si="2"/>
        <v>0</v>
      </c>
      <c r="J9" s="4" t="str">
        <f t="shared" si="0"/>
        <v/>
      </c>
    </row>
    <row r="10" spans="1:10" ht="45.75" customHeight="1" x14ac:dyDescent="0.35">
      <c r="A10" s="8" t="s">
        <v>628</v>
      </c>
      <c r="B10" s="1"/>
      <c r="C10" s="1"/>
      <c r="D10" s="1"/>
      <c r="E10" s="9" t="s">
        <v>634</v>
      </c>
      <c r="F10" s="10" t="s">
        <v>635</v>
      </c>
      <c r="H10" s="11">
        <f t="shared" si="1"/>
        <v>0</v>
      </c>
      <c r="I10" s="11">
        <f t="shared" si="2"/>
        <v>0</v>
      </c>
      <c r="J10" s="4" t="str">
        <f t="shared" si="0"/>
        <v/>
      </c>
    </row>
    <row r="11" spans="1:10" ht="100.5" customHeight="1" x14ac:dyDescent="0.35">
      <c r="A11" s="8" t="s">
        <v>629</v>
      </c>
      <c r="B11" s="1"/>
      <c r="C11" s="1"/>
      <c r="D11" s="1"/>
      <c r="E11" s="9" t="s">
        <v>748</v>
      </c>
      <c r="F11" s="10"/>
      <c r="H11" s="11">
        <f t="shared" si="1"/>
        <v>0</v>
      </c>
      <c r="I11" s="11">
        <f t="shared" si="2"/>
        <v>0</v>
      </c>
      <c r="J11" s="4" t="str">
        <f t="shared" si="0"/>
        <v/>
      </c>
    </row>
    <row r="12" spans="1:10" ht="45.75" customHeight="1" x14ac:dyDescent="0.35">
      <c r="A12" s="8" t="s">
        <v>630</v>
      </c>
      <c r="B12" s="1"/>
      <c r="C12" s="1"/>
      <c r="D12" s="1"/>
      <c r="E12" s="9" t="s">
        <v>752</v>
      </c>
      <c r="F12" s="10" t="s">
        <v>756</v>
      </c>
      <c r="H12" s="11">
        <f t="shared" si="1"/>
        <v>0</v>
      </c>
      <c r="I12" s="11">
        <f t="shared" si="2"/>
        <v>0</v>
      </c>
      <c r="J12" s="4" t="str">
        <f t="shared" si="0"/>
        <v/>
      </c>
    </row>
    <row r="13" spans="1:10" hidden="1" x14ac:dyDescent="0.35">
      <c r="A13" s="11" t="s">
        <v>204</v>
      </c>
      <c r="B13" s="11"/>
      <c r="C13" s="11"/>
      <c r="D13" s="11">
        <f>COUNTIF(D5:D12,"MIN")+COUNTIF(D5:D12,"BEST")</f>
        <v>0</v>
      </c>
      <c r="J13" s="4">
        <f>SUM(J5:J12)</f>
        <v>0</v>
      </c>
    </row>
    <row r="14" spans="1:10" hidden="1" x14ac:dyDescent="0.35">
      <c r="A14" s="11" t="s">
        <v>130</v>
      </c>
    </row>
    <row r="15" spans="1:10" hidden="1" x14ac:dyDescent="0.35">
      <c r="A15" s="11" t="s">
        <v>131</v>
      </c>
    </row>
    <row r="16" spans="1:10" hidden="1" x14ac:dyDescent="0.35">
      <c r="A16" s="11" t="s">
        <v>129</v>
      </c>
    </row>
  </sheetData>
  <sheetProtection sheet="1" selectLockedCells="1"/>
  <mergeCells count="3">
    <mergeCell ref="A2:F2"/>
    <mergeCell ref="A3:D3"/>
    <mergeCell ref="E3:F3"/>
  </mergeCells>
  <dataValidations count="1">
    <dataValidation type="list" allowBlank="1" showInputMessage="1" showErrorMessage="1" sqref="B5:D12" xr:uid="{2A3DDFC0-7B73-490C-9028-611BC1B1ED13}">
      <formula1>$A$13</formula1>
    </dataValidation>
  </dataValidations>
  <printOptions horizontalCentered="1"/>
  <pageMargins left="0.25" right="0.25" top="0.75" bottom="0.75" header="0.3" footer="0.3"/>
  <pageSetup scale="79" fitToHeight="0" orientation="landscape" r:id="rId1"/>
  <headerFooter alignWithMargins="0">
    <oddFooter>&amp;C17 - Management Practices, 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8F53-634A-40D5-B073-9CA1DF480C75}">
  <sheetPr>
    <pageSetUpPr fitToPage="1"/>
  </sheetPr>
  <dimension ref="A1:J12"/>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637</v>
      </c>
      <c r="F3" s="91"/>
    </row>
    <row r="4" spans="1:10" ht="18" customHeight="1" x14ac:dyDescent="0.35">
      <c r="A4" s="6" t="s">
        <v>27</v>
      </c>
      <c r="B4" s="6" t="s">
        <v>130</v>
      </c>
      <c r="C4" s="6" t="s">
        <v>131</v>
      </c>
      <c r="D4" s="6" t="s">
        <v>129</v>
      </c>
      <c r="E4" s="7" t="s">
        <v>83</v>
      </c>
      <c r="F4" s="7" t="s">
        <v>84</v>
      </c>
    </row>
    <row r="5" spans="1:10" ht="44.4" customHeight="1" x14ac:dyDescent="0.35">
      <c r="A5" s="8" t="s">
        <v>58</v>
      </c>
      <c r="B5" s="1"/>
      <c r="C5" s="1"/>
      <c r="D5" s="1"/>
      <c r="E5" s="9" t="s">
        <v>639</v>
      </c>
      <c r="F5" s="10" t="s">
        <v>640</v>
      </c>
      <c r="H5" s="11">
        <f>IF(D5="MIN",1,IF(D5="BEST",2,0))</f>
        <v>0</v>
      </c>
      <c r="I5" s="11">
        <f>IF(B5="X",1,IF(C5="X",2,0))</f>
        <v>0</v>
      </c>
      <c r="J5" s="4" t="str">
        <f t="shared" ref="J5:J8" si="0">IF(D5="","",IF(D5="N/A","",IF(I5&gt;=H5,1,0)))</f>
        <v/>
      </c>
    </row>
    <row r="6" spans="1:10" ht="67.650000000000006" customHeight="1" x14ac:dyDescent="0.35">
      <c r="A6" s="8" t="s">
        <v>199</v>
      </c>
      <c r="B6" s="1"/>
      <c r="C6" s="1"/>
      <c r="D6" s="1"/>
      <c r="E6" s="9" t="s">
        <v>641</v>
      </c>
      <c r="F6" s="10" t="s">
        <v>145</v>
      </c>
      <c r="H6" s="11">
        <f t="shared" ref="H6:H8" si="1">IF(D6="MIN",1,IF(D6="BEST",2,0))</f>
        <v>0</v>
      </c>
      <c r="I6" s="11">
        <f t="shared" ref="I6:I8" si="2">IF(B6="X",1,IF(C6="X",2,0))</f>
        <v>0</v>
      </c>
      <c r="J6" s="4" t="str">
        <f t="shared" si="0"/>
        <v/>
      </c>
    </row>
    <row r="7" spans="1:10" ht="71.400000000000006" customHeight="1" x14ac:dyDescent="0.35">
      <c r="A7" s="8" t="s">
        <v>645</v>
      </c>
      <c r="B7" s="1"/>
      <c r="C7" s="1"/>
      <c r="D7" s="1"/>
      <c r="E7" s="10" t="s">
        <v>647</v>
      </c>
      <c r="F7" s="10" t="s">
        <v>642</v>
      </c>
      <c r="H7" s="11">
        <f t="shared" si="1"/>
        <v>0</v>
      </c>
      <c r="I7" s="11">
        <f t="shared" si="2"/>
        <v>0</v>
      </c>
      <c r="J7" s="4" t="str">
        <f t="shared" si="0"/>
        <v/>
      </c>
    </row>
    <row r="8" spans="1:10" ht="47.25" customHeight="1" x14ac:dyDescent="0.35">
      <c r="A8" s="8" t="s">
        <v>646</v>
      </c>
      <c r="B8" s="1"/>
      <c r="C8" s="1"/>
      <c r="D8" s="1"/>
      <c r="E8" s="9" t="s">
        <v>643</v>
      </c>
      <c r="F8" s="10" t="s">
        <v>644</v>
      </c>
      <c r="H8" s="11">
        <f t="shared" si="1"/>
        <v>0</v>
      </c>
      <c r="I8" s="11">
        <f t="shared" si="2"/>
        <v>0</v>
      </c>
      <c r="J8" s="4" t="str">
        <f t="shared" si="0"/>
        <v/>
      </c>
    </row>
    <row r="9" spans="1:10" hidden="1" x14ac:dyDescent="0.35">
      <c r="A9" s="11" t="s">
        <v>204</v>
      </c>
      <c r="B9" s="11"/>
      <c r="C9" s="11"/>
      <c r="D9" s="11">
        <f>COUNTIF(D5:D8,"MIN")+COUNTIF(D5:D8,"BEST")</f>
        <v>0</v>
      </c>
      <c r="J9" s="4">
        <f>SUM(J5:J8)</f>
        <v>0</v>
      </c>
    </row>
    <row r="10" spans="1:10" hidden="1" x14ac:dyDescent="0.35">
      <c r="A10" s="11" t="s">
        <v>130</v>
      </c>
    </row>
    <row r="11" spans="1:10" hidden="1" x14ac:dyDescent="0.35">
      <c r="A11" s="11" t="s">
        <v>131</v>
      </c>
    </row>
    <row r="12" spans="1:10" ht="6.75" hidden="1" customHeight="1" x14ac:dyDescent="0.35">
      <c r="A12" s="11" t="s">
        <v>129</v>
      </c>
    </row>
  </sheetData>
  <sheetProtection algorithmName="SHA-512" hashValue="NJWiGyz510+HKKT6AtwORdAs2JZZOPCvLylRNZoLopRIL+3dApgWOo67CCgqjVf3WfxaDGxZi5+p+aIB3XJ70w==" saltValue="t0J9CyJNorlwqcZakYDf6g==" spinCount="100000" sheet="1" selectLockedCells="1"/>
  <mergeCells count="3">
    <mergeCell ref="A2:F2"/>
    <mergeCell ref="A3:D3"/>
    <mergeCell ref="E3:F3"/>
  </mergeCells>
  <dataValidations count="1">
    <dataValidation type="list" allowBlank="1" showInputMessage="1" showErrorMessage="1" sqref="B5:D8" xr:uid="{3FF518D9-8D37-462F-92D4-741E5D548B8A}">
      <formula1>$A$9</formula1>
    </dataValidation>
  </dataValidations>
  <printOptions horizontalCentered="1"/>
  <pageMargins left="0.25" right="0.25" top="0.75" bottom="0.75" header="0.3" footer="0.3"/>
  <pageSetup scale="79" fitToHeight="0" orientation="landscape" r:id="rId1"/>
  <headerFooter alignWithMargins="0">
    <oddFooter>&amp;C18 - Regulatory Compliance,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6"/>
  <sheetViews>
    <sheetView zoomScaleNormal="100" zoomScaleSheetLayoutView="100" zoomScalePageLayoutView="90" workbookViewId="0">
      <selection activeCell="B6" sqref="B6"/>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0"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207</v>
      </c>
      <c r="F3" s="91"/>
    </row>
    <row r="4" spans="1:10" ht="18" customHeight="1" x14ac:dyDescent="0.35">
      <c r="A4" s="6" t="s">
        <v>27</v>
      </c>
      <c r="B4" s="6" t="s">
        <v>130</v>
      </c>
      <c r="C4" s="6" t="s">
        <v>131</v>
      </c>
      <c r="D4" s="6" t="s">
        <v>129</v>
      </c>
      <c r="E4" s="7" t="s">
        <v>83</v>
      </c>
      <c r="F4" s="7" t="s">
        <v>84</v>
      </c>
    </row>
    <row r="5" spans="1:10" ht="65.25" customHeight="1" x14ac:dyDescent="0.35">
      <c r="A5" s="8" t="s">
        <v>1</v>
      </c>
      <c r="B5" s="1"/>
      <c r="C5" s="1"/>
      <c r="D5" s="1"/>
      <c r="E5" s="9" t="s">
        <v>218</v>
      </c>
      <c r="F5" s="10" t="s">
        <v>209</v>
      </c>
      <c r="H5" s="11">
        <f>IF(D5="MIN",1,IF(D5="BEST",2,0))</f>
        <v>0</v>
      </c>
      <c r="I5" s="11">
        <f>IF(B5="X",1,IF(C5="X",2,0))</f>
        <v>0</v>
      </c>
      <c r="J5" s="4" t="str">
        <f t="shared" ref="J5:J12" si="0">IF(D5="","",IF(D5="N/A","",IF(I5&gt;=H5,1,0)))</f>
        <v/>
      </c>
    </row>
    <row r="6" spans="1:10" ht="93.75" customHeight="1" x14ac:dyDescent="0.35">
      <c r="A6" s="8" t="s">
        <v>0</v>
      </c>
      <c r="B6" s="1"/>
      <c r="C6" s="1"/>
      <c r="D6" s="1"/>
      <c r="E6" s="9" t="s">
        <v>210</v>
      </c>
      <c r="F6" s="10" t="s">
        <v>211</v>
      </c>
      <c r="H6" s="11">
        <f t="shared" ref="H6:H12" si="1">IF(D6="MIN",1,IF(D6="BEST",2,0))</f>
        <v>0</v>
      </c>
      <c r="I6" s="11">
        <f t="shared" ref="I6:I12" si="2">IF(B6="X",1,IF(C6="X",2,0))</f>
        <v>0</v>
      </c>
      <c r="J6" s="4" t="str">
        <f t="shared" si="0"/>
        <v/>
      </c>
    </row>
    <row r="7" spans="1:10" ht="36.75" customHeight="1" x14ac:dyDescent="0.35">
      <c r="A7" s="8" t="s">
        <v>2</v>
      </c>
      <c r="B7" s="1"/>
      <c r="C7" s="1"/>
      <c r="D7" s="1"/>
      <c r="E7" s="10" t="s">
        <v>212</v>
      </c>
      <c r="F7" s="10" t="s">
        <v>213</v>
      </c>
      <c r="H7" s="11">
        <f t="shared" si="1"/>
        <v>0</v>
      </c>
      <c r="I7" s="11">
        <f t="shared" si="2"/>
        <v>0</v>
      </c>
      <c r="J7" s="4" t="str">
        <f t="shared" si="0"/>
        <v/>
      </c>
    </row>
    <row r="8" spans="1:10" ht="77.25" customHeight="1" x14ac:dyDescent="0.35">
      <c r="A8" s="8" t="s">
        <v>3</v>
      </c>
      <c r="B8" s="1"/>
      <c r="C8" s="1"/>
      <c r="D8" s="1"/>
      <c r="E8" s="9" t="s">
        <v>214</v>
      </c>
      <c r="F8" s="10" t="s">
        <v>215</v>
      </c>
      <c r="H8" s="11">
        <f t="shared" si="1"/>
        <v>0</v>
      </c>
      <c r="I8" s="11">
        <f t="shared" si="2"/>
        <v>0</v>
      </c>
      <c r="J8" s="4" t="str">
        <f t="shared" si="0"/>
        <v/>
      </c>
    </row>
    <row r="9" spans="1:10" ht="53.4" customHeight="1" x14ac:dyDescent="0.35">
      <c r="A9" s="8" t="s">
        <v>132</v>
      </c>
      <c r="B9" s="1"/>
      <c r="C9" s="1"/>
      <c r="D9" s="1"/>
      <c r="E9" s="9" t="s">
        <v>216</v>
      </c>
      <c r="F9" s="10" t="s">
        <v>217</v>
      </c>
      <c r="H9" s="11">
        <f t="shared" si="1"/>
        <v>0</v>
      </c>
      <c r="I9" s="11">
        <f t="shared" si="2"/>
        <v>0</v>
      </c>
      <c r="J9" s="4" t="str">
        <f t="shared" si="0"/>
        <v/>
      </c>
    </row>
    <row r="10" spans="1:10" ht="50.25" customHeight="1" x14ac:dyDescent="0.35">
      <c r="A10" s="8" t="s">
        <v>88</v>
      </c>
      <c r="B10" s="1"/>
      <c r="C10" s="1"/>
      <c r="D10" s="1"/>
      <c r="E10" s="9" t="s">
        <v>219</v>
      </c>
      <c r="F10" s="10" t="s">
        <v>89</v>
      </c>
      <c r="H10" s="11">
        <f t="shared" si="1"/>
        <v>0</v>
      </c>
      <c r="I10" s="11">
        <f t="shared" si="2"/>
        <v>0</v>
      </c>
      <c r="J10" s="4" t="str">
        <f t="shared" si="0"/>
        <v/>
      </c>
    </row>
    <row r="11" spans="1:10" ht="49.65" customHeight="1" x14ac:dyDescent="0.35">
      <c r="A11" s="8" t="s">
        <v>4</v>
      </c>
      <c r="B11" s="1"/>
      <c r="C11" s="1"/>
      <c r="D11" s="1"/>
      <c r="E11" s="9" t="s">
        <v>220</v>
      </c>
      <c r="F11" s="10" t="s">
        <v>221</v>
      </c>
      <c r="H11" s="11">
        <f t="shared" si="1"/>
        <v>0</v>
      </c>
      <c r="I11" s="11">
        <f t="shared" si="2"/>
        <v>0</v>
      </c>
      <c r="J11" s="4" t="str">
        <f t="shared" si="0"/>
        <v/>
      </c>
    </row>
    <row r="12" spans="1:10" ht="36" customHeight="1" x14ac:dyDescent="0.35">
      <c r="A12" s="8" t="s">
        <v>5</v>
      </c>
      <c r="B12" s="1"/>
      <c r="C12" s="1"/>
      <c r="D12" s="1"/>
      <c r="E12" s="9" t="s">
        <v>148</v>
      </c>
      <c r="F12" s="10" t="s">
        <v>222</v>
      </c>
      <c r="H12" s="11">
        <f t="shared" si="1"/>
        <v>0</v>
      </c>
      <c r="I12" s="11">
        <f t="shared" si="2"/>
        <v>0</v>
      </c>
      <c r="J12" s="4" t="str">
        <f t="shared" si="0"/>
        <v/>
      </c>
    </row>
    <row r="13" spans="1:10" hidden="1" x14ac:dyDescent="0.35">
      <c r="A13" s="11" t="s">
        <v>204</v>
      </c>
      <c r="B13" s="11"/>
      <c r="C13" s="11"/>
      <c r="D13" s="11">
        <f>COUNTIF(D5:D12,"MIN")+COUNTIF(D5:D12,"BEST")</f>
        <v>0</v>
      </c>
      <c r="J13" s="4">
        <f>SUM(J5:J12)</f>
        <v>0</v>
      </c>
    </row>
    <row r="14" spans="1:10" hidden="1" x14ac:dyDescent="0.35">
      <c r="A14" s="11" t="s">
        <v>130</v>
      </c>
    </row>
    <row r="15" spans="1:10" hidden="1" x14ac:dyDescent="0.35">
      <c r="A15" s="11" t="s">
        <v>131</v>
      </c>
    </row>
    <row r="16" spans="1:10" hidden="1" x14ac:dyDescent="0.35">
      <c r="A16" s="11" t="s">
        <v>129</v>
      </c>
    </row>
  </sheetData>
  <sheetProtection algorithmName="SHA-512" hashValue="aZk1nkMBNzEpfSOuIdavJTiJ/bHN02lKma51BE7wOf7hSgjMURey+0EdkjBxJIL6e8w4+l3gvcSiWYL4fOKBvg==" saltValue="KDjTcHWJ/Dgyf/Aby1rhig==" spinCount="100000" sheet="1" selectLockedCells="1"/>
  <mergeCells count="3">
    <mergeCell ref="E3:F3"/>
    <mergeCell ref="A3:D3"/>
    <mergeCell ref="A2:F2"/>
  </mergeCells>
  <dataValidations count="1">
    <dataValidation type="list" allowBlank="1" showInputMessage="1" showErrorMessage="1" sqref="B5:D12" xr:uid="{D5179629-4094-46C7-80FB-9272A9393F01}">
      <formula1>$A$13</formula1>
    </dataValidation>
  </dataValidations>
  <printOptions horizontalCentered="1"/>
  <pageMargins left="0.25" right="0.25" top="0.75" bottom="0.75" header="0.3" footer="0.3"/>
  <pageSetup scale="79" fitToHeight="0" orientation="landscape" r:id="rId1"/>
  <headerFooter alignWithMargins="0">
    <oddFooter>&amp;C1 - Food Safety Plan (HACCP), 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C973-01E4-4077-BF37-612B08B7BB9D}">
  <sheetPr>
    <pageSetUpPr fitToPage="1"/>
  </sheetPr>
  <dimension ref="A1:J24"/>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73"/>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648</v>
      </c>
      <c r="F3" s="91"/>
    </row>
    <row r="4" spans="1:10" ht="18" customHeight="1" x14ac:dyDescent="0.35">
      <c r="A4" s="74" t="s">
        <v>27</v>
      </c>
      <c r="B4" s="6" t="s">
        <v>130</v>
      </c>
      <c r="C4" s="6" t="s">
        <v>131</v>
      </c>
      <c r="D4" s="6" t="s">
        <v>129</v>
      </c>
      <c r="E4" s="7" t="s">
        <v>83</v>
      </c>
      <c r="F4" s="7" t="s">
        <v>84</v>
      </c>
    </row>
    <row r="5" spans="1:10" ht="155.25" customHeight="1" x14ac:dyDescent="0.35">
      <c r="A5" s="74" t="s">
        <v>59</v>
      </c>
      <c r="B5" s="1"/>
      <c r="C5" s="1"/>
      <c r="D5" s="1"/>
      <c r="E5" s="12" t="s">
        <v>651</v>
      </c>
      <c r="F5" s="12" t="s">
        <v>743</v>
      </c>
      <c r="H5" s="11">
        <f t="shared" ref="H5:H20" si="0">IF(D5="MIN",1,IF(D5="BEST",2,0))</f>
        <v>0</v>
      </c>
      <c r="I5" s="11">
        <f t="shared" ref="I5:I20" si="1">IF(B5="X",1,IF(C5="X",2,0))</f>
        <v>0</v>
      </c>
      <c r="J5" s="4" t="str">
        <f t="shared" ref="J5:J20" si="2">IF(D5="","",IF(D5="N/A","",IF(I5&gt;=H5,1,0)))</f>
        <v/>
      </c>
    </row>
    <row r="6" spans="1:10" ht="55.5" customHeight="1" x14ac:dyDescent="0.35">
      <c r="A6" s="74" t="s">
        <v>137</v>
      </c>
      <c r="B6" s="1"/>
      <c r="C6" s="1"/>
      <c r="D6" s="1"/>
      <c r="E6" s="12" t="s">
        <v>6</v>
      </c>
      <c r="F6" s="12" t="s">
        <v>649</v>
      </c>
      <c r="H6" s="11">
        <f t="shared" si="0"/>
        <v>0</v>
      </c>
      <c r="I6" s="11">
        <f t="shared" si="1"/>
        <v>0</v>
      </c>
      <c r="J6" s="4" t="str">
        <f t="shared" si="2"/>
        <v/>
      </c>
    </row>
    <row r="7" spans="1:10" ht="93.15" customHeight="1" x14ac:dyDescent="0.35">
      <c r="A7" s="74" t="s">
        <v>138</v>
      </c>
      <c r="B7" s="1"/>
      <c r="C7" s="1"/>
      <c r="D7" s="1"/>
      <c r="E7" s="12" t="s">
        <v>652</v>
      </c>
      <c r="F7" s="12" t="s">
        <v>197</v>
      </c>
      <c r="H7" s="11">
        <f t="shared" si="0"/>
        <v>0</v>
      </c>
      <c r="I7" s="11">
        <f t="shared" si="1"/>
        <v>0</v>
      </c>
      <c r="J7" s="4" t="str">
        <f t="shared" si="2"/>
        <v/>
      </c>
    </row>
    <row r="8" spans="1:10" ht="94.65" customHeight="1" x14ac:dyDescent="0.35">
      <c r="A8" s="74" t="s">
        <v>675</v>
      </c>
      <c r="B8" s="1"/>
      <c r="C8" s="1"/>
      <c r="D8" s="1"/>
      <c r="E8" s="12" t="s">
        <v>653</v>
      </c>
      <c r="F8" s="12" t="s">
        <v>654</v>
      </c>
      <c r="H8" s="11">
        <f t="shared" si="0"/>
        <v>0</v>
      </c>
      <c r="I8" s="11">
        <f t="shared" si="1"/>
        <v>0</v>
      </c>
      <c r="J8" s="4" t="str">
        <f t="shared" si="2"/>
        <v/>
      </c>
    </row>
    <row r="9" spans="1:10" ht="78.75" customHeight="1" x14ac:dyDescent="0.35">
      <c r="A9" s="74" t="s">
        <v>676</v>
      </c>
      <c r="B9" s="1"/>
      <c r="C9" s="1"/>
      <c r="D9" s="1"/>
      <c r="E9" s="12" t="s">
        <v>655</v>
      </c>
      <c r="F9" s="12" t="s">
        <v>656</v>
      </c>
      <c r="H9" s="11">
        <f t="shared" si="0"/>
        <v>0</v>
      </c>
      <c r="I9" s="11">
        <f t="shared" si="1"/>
        <v>0</v>
      </c>
      <c r="J9" s="4" t="str">
        <f t="shared" si="2"/>
        <v/>
      </c>
    </row>
    <row r="10" spans="1:10" ht="67.650000000000006" customHeight="1" x14ac:dyDescent="0.35">
      <c r="A10" s="74" t="s">
        <v>677</v>
      </c>
      <c r="B10" s="1"/>
      <c r="C10" s="1"/>
      <c r="D10" s="1"/>
      <c r="E10" s="12" t="s">
        <v>657</v>
      </c>
      <c r="F10" s="12" t="s">
        <v>658</v>
      </c>
      <c r="H10" s="11">
        <f t="shared" si="0"/>
        <v>0</v>
      </c>
      <c r="I10" s="11">
        <f t="shared" si="1"/>
        <v>0</v>
      </c>
      <c r="J10" s="4" t="str">
        <f t="shared" si="2"/>
        <v/>
      </c>
    </row>
    <row r="11" spans="1:10" ht="111.15" customHeight="1" x14ac:dyDescent="0.35">
      <c r="A11" s="74" t="s">
        <v>678</v>
      </c>
      <c r="B11" s="1"/>
      <c r="C11" s="1"/>
      <c r="D11" s="1"/>
      <c r="E11" s="12" t="s">
        <v>659</v>
      </c>
      <c r="F11" s="12" t="s">
        <v>660</v>
      </c>
      <c r="H11" s="11">
        <f t="shared" si="0"/>
        <v>0</v>
      </c>
      <c r="I11" s="11">
        <f t="shared" si="1"/>
        <v>0</v>
      </c>
      <c r="J11" s="4" t="str">
        <f t="shared" si="2"/>
        <v/>
      </c>
    </row>
    <row r="12" spans="1:10" ht="99" customHeight="1" x14ac:dyDescent="0.35">
      <c r="A12" s="74" t="s">
        <v>679</v>
      </c>
      <c r="B12" s="1"/>
      <c r="C12" s="1"/>
      <c r="D12" s="1"/>
      <c r="E12" s="12" t="s">
        <v>661</v>
      </c>
      <c r="F12" s="12" t="s">
        <v>662</v>
      </c>
      <c r="H12" s="11">
        <f t="shared" si="0"/>
        <v>0</v>
      </c>
      <c r="I12" s="11">
        <f t="shared" si="1"/>
        <v>0</v>
      </c>
      <c r="J12" s="4" t="str">
        <f t="shared" si="2"/>
        <v/>
      </c>
    </row>
    <row r="13" spans="1:10" ht="58.65" customHeight="1" x14ac:dyDescent="0.35">
      <c r="A13" s="74" t="s">
        <v>680</v>
      </c>
      <c r="B13" s="1"/>
      <c r="C13" s="1"/>
      <c r="D13" s="1"/>
      <c r="E13" s="12" t="s">
        <v>664</v>
      </c>
      <c r="F13" s="12" t="s">
        <v>663</v>
      </c>
      <c r="H13" s="11">
        <f t="shared" si="0"/>
        <v>0</v>
      </c>
      <c r="I13" s="11">
        <f t="shared" si="1"/>
        <v>0</v>
      </c>
      <c r="J13" s="4" t="str">
        <f t="shared" si="2"/>
        <v/>
      </c>
    </row>
    <row r="14" spans="1:10" ht="61.5" customHeight="1" x14ac:dyDescent="0.35">
      <c r="A14" s="74" t="s">
        <v>681</v>
      </c>
      <c r="B14" s="1"/>
      <c r="C14" s="1"/>
      <c r="D14" s="1"/>
      <c r="E14" s="12" t="s">
        <v>665</v>
      </c>
      <c r="F14" s="12" t="s">
        <v>666</v>
      </c>
      <c r="H14" s="11">
        <f t="shared" si="0"/>
        <v>0</v>
      </c>
      <c r="I14" s="11">
        <f t="shared" si="1"/>
        <v>0</v>
      </c>
      <c r="J14" s="4" t="str">
        <f t="shared" si="2"/>
        <v/>
      </c>
    </row>
    <row r="15" spans="1:10" ht="61.5" customHeight="1" x14ac:dyDescent="0.35">
      <c r="A15" s="74" t="s">
        <v>682</v>
      </c>
      <c r="B15" s="1"/>
      <c r="C15" s="1"/>
      <c r="D15" s="1"/>
      <c r="E15" s="12" t="s">
        <v>650</v>
      </c>
      <c r="F15" s="12" t="s">
        <v>198</v>
      </c>
      <c r="H15" s="11">
        <f t="shared" si="0"/>
        <v>0</v>
      </c>
      <c r="I15" s="11">
        <f t="shared" si="1"/>
        <v>0</v>
      </c>
      <c r="J15" s="4" t="str">
        <f t="shared" si="2"/>
        <v/>
      </c>
    </row>
    <row r="16" spans="1:10" ht="96.75" customHeight="1" x14ac:dyDescent="0.35">
      <c r="A16" s="74" t="s">
        <v>683</v>
      </c>
      <c r="B16" s="1"/>
      <c r="C16" s="1"/>
      <c r="D16" s="1"/>
      <c r="E16" s="12" t="s">
        <v>667</v>
      </c>
      <c r="F16" s="12" t="s">
        <v>668</v>
      </c>
      <c r="H16" s="11">
        <f t="shared" si="0"/>
        <v>0</v>
      </c>
      <c r="I16" s="11">
        <f t="shared" si="1"/>
        <v>0</v>
      </c>
      <c r="J16" s="4" t="str">
        <f t="shared" si="2"/>
        <v/>
      </c>
    </row>
    <row r="17" spans="1:10" ht="87.75" customHeight="1" x14ac:dyDescent="0.35">
      <c r="A17" s="74" t="s">
        <v>684</v>
      </c>
      <c r="B17" s="1"/>
      <c r="C17" s="1"/>
      <c r="D17" s="1"/>
      <c r="E17" s="12" t="s">
        <v>669</v>
      </c>
      <c r="F17" s="12"/>
      <c r="H17" s="11">
        <f t="shared" si="0"/>
        <v>0</v>
      </c>
      <c r="I17" s="11">
        <f t="shared" si="1"/>
        <v>0</v>
      </c>
      <c r="J17" s="4" t="str">
        <f t="shared" si="2"/>
        <v/>
      </c>
    </row>
    <row r="18" spans="1:10" ht="64.5" customHeight="1" x14ac:dyDescent="0.35">
      <c r="A18" s="74" t="s">
        <v>685</v>
      </c>
      <c r="B18" s="1"/>
      <c r="C18" s="1"/>
      <c r="D18" s="1"/>
      <c r="E18" s="12" t="s">
        <v>670</v>
      </c>
      <c r="F18" s="12" t="s">
        <v>671</v>
      </c>
      <c r="H18" s="11">
        <f t="shared" si="0"/>
        <v>0</v>
      </c>
      <c r="I18" s="11">
        <f t="shared" si="1"/>
        <v>0</v>
      </c>
      <c r="J18" s="4" t="str">
        <f t="shared" si="2"/>
        <v/>
      </c>
    </row>
    <row r="19" spans="1:10" ht="54" customHeight="1" x14ac:dyDescent="0.35">
      <c r="A19" s="74" t="s">
        <v>686</v>
      </c>
      <c r="B19" s="1"/>
      <c r="C19" s="1"/>
      <c r="D19" s="1"/>
      <c r="E19" s="12" t="s">
        <v>672</v>
      </c>
      <c r="F19" s="12"/>
      <c r="H19" s="11">
        <f t="shared" si="0"/>
        <v>0</v>
      </c>
      <c r="I19" s="11">
        <f t="shared" si="1"/>
        <v>0</v>
      </c>
      <c r="J19" s="4" t="str">
        <f t="shared" si="2"/>
        <v/>
      </c>
    </row>
    <row r="20" spans="1:10" ht="72" customHeight="1" x14ac:dyDescent="0.35">
      <c r="A20" s="74" t="s">
        <v>687</v>
      </c>
      <c r="B20" s="1"/>
      <c r="C20" s="1"/>
      <c r="D20" s="1"/>
      <c r="E20" s="12" t="s">
        <v>673</v>
      </c>
      <c r="F20" s="12" t="s">
        <v>674</v>
      </c>
      <c r="H20" s="11">
        <f t="shared" si="0"/>
        <v>0</v>
      </c>
      <c r="I20" s="11">
        <f t="shared" si="1"/>
        <v>0</v>
      </c>
      <c r="J20" s="4" t="str">
        <f t="shared" si="2"/>
        <v/>
      </c>
    </row>
    <row r="21" spans="1:10" hidden="1" x14ac:dyDescent="0.35">
      <c r="A21" s="11" t="s">
        <v>204</v>
      </c>
      <c r="B21" s="11"/>
      <c r="C21" s="11"/>
      <c r="D21" s="11">
        <f>COUNTIF(D5:D20,"MIN")+COUNTIF(D5:D20,"BEST")</f>
        <v>0</v>
      </c>
      <c r="J21" s="4">
        <f>SUM(J5:J20)</f>
        <v>0</v>
      </c>
    </row>
    <row r="22" spans="1:10" hidden="1" x14ac:dyDescent="0.35">
      <c r="A22" s="11" t="s">
        <v>130</v>
      </c>
    </row>
    <row r="23" spans="1:10" hidden="1" x14ac:dyDescent="0.35">
      <c r="A23" s="11" t="s">
        <v>131</v>
      </c>
    </row>
    <row r="24" spans="1:10" hidden="1" x14ac:dyDescent="0.35">
      <c r="A24" s="11" t="s">
        <v>129</v>
      </c>
    </row>
  </sheetData>
  <sheetProtection algorithmName="SHA-512" hashValue="xaK+7XEIob0bXbukZK5CXOjcanV91mg0D5/8+0h/IcOFkKTrx9CiKLL9Jf3tKa2mirzlSH/c7byW+11yeK2Bqg==" saltValue="GRa/feIXmGFt5l6EfXSG/g==" spinCount="100000" sheet="1" selectLockedCells="1"/>
  <mergeCells count="3">
    <mergeCell ref="A2:F2"/>
    <mergeCell ref="A3:D3"/>
    <mergeCell ref="E3:F3"/>
  </mergeCells>
  <dataValidations count="1">
    <dataValidation type="list" allowBlank="1" showInputMessage="1" showErrorMessage="1" sqref="B5:D20" xr:uid="{9DAA840B-2509-47D2-896F-91AF253F6F0F}">
      <formula1>$A$21</formula1>
    </dataValidation>
  </dataValidations>
  <printOptions horizontalCentered="1"/>
  <pageMargins left="0.25" right="0.25" top="0.75" bottom="0.75" header="0.3" footer="0.3"/>
  <pageSetup scale="79" fitToHeight="0" orientation="landscape" r:id="rId1"/>
  <headerFooter alignWithMargins="0">
    <oddFooter>&amp;C19 - Microbiological Monitoring, 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CE955-EF46-4ADF-8CA1-4D281B9D5478}">
  <sheetPr>
    <pageSetUpPr fitToPage="1"/>
  </sheetPr>
  <dimension ref="A1:J12"/>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688</v>
      </c>
      <c r="F3" s="91"/>
    </row>
    <row r="4" spans="1:10" ht="18" customHeight="1" x14ac:dyDescent="0.35">
      <c r="A4" s="6" t="s">
        <v>27</v>
      </c>
      <c r="B4" s="6" t="s">
        <v>130</v>
      </c>
      <c r="C4" s="6" t="s">
        <v>131</v>
      </c>
      <c r="D4" s="6" t="s">
        <v>129</v>
      </c>
      <c r="E4" s="7" t="s">
        <v>83</v>
      </c>
      <c r="F4" s="7" t="s">
        <v>84</v>
      </c>
    </row>
    <row r="5" spans="1:10" ht="76.650000000000006" customHeight="1" x14ac:dyDescent="0.35">
      <c r="A5" s="8" t="s">
        <v>60</v>
      </c>
      <c r="B5" s="1"/>
      <c r="C5" s="1"/>
      <c r="D5" s="1"/>
      <c r="E5" s="9" t="s">
        <v>689</v>
      </c>
      <c r="F5" s="10"/>
      <c r="H5" s="11">
        <f>IF(D5="MIN",1,IF(D5="BEST",2,0))</f>
        <v>0</v>
      </c>
      <c r="I5" s="11">
        <f>IF(B5="X",1,IF(C5="X",2,0))</f>
        <v>0</v>
      </c>
      <c r="J5" s="4" t="str">
        <f t="shared" ref="J5:J8" si="0">IF(D5="","",IF(D5="N/A","",IF(I5&gt;=H5,1,0)))</f>
        <v/>
      </c>
    </row>
    <row r="6" spans="1:10" ht="46.5" customHeight="1" x14ac:dyDescent="0.35">
      <c r="A6" s="8" t="s">
        <v>85</v>
      </c>
      <c r="B6" s="1"/>
      <c r="C6" s="1"/>
      <c r="D6" s="1"/>
      <c r="E6" s="9" t="s">
        <v>147</v>
      </c>
      <c r="F6" s="10" t="s">
        <v>144</v>
      </c>
      <c r="H6" s="11">
        <f t="shared" ref="H6:H8" si="1">IF(D6="MIN",1,IF(D6="BEST",2,0))</f>
        <v>0</v>
      </c>
      <c r="I6" s="11">
        <f t="shared" ref="I6:I8" si="2">IF(B6="X",1,IF(C6="X",2,0))</f>
        <v>0</v>
      </c>
      <c r="J6" s="4" t="str">
        <f t="shared" si="0"/>
        <v/>
      </c>
    </row>
    <row r="7" spans="1:10" ht="71.400000000000006" customHeight="1" x14ac:dyDescent="0.35">
      <c r="A7" s="8" t="s">
        <v>86</v>
      </c>
      <c r="B7" s="1"/>
      <c r="C7" s="1"/>
      <c r="D7" s="1"/>
      <c r="E7" s="10" t="s">
        <v>690</v>
      </c>
      <c r="F7" s="10"/>
      <c r="H7" s="11">
        <f t="shared" si="1"/>
        <v>0</v>
      </c>
      <c r="I7" s="11">
        <f t="shared" si="2"/>
        <v>0</v>
      </c>
      <c r="J7" s="4" t="str">
        <f t="shared" si="0"/>
        <v/>
      </c>
    </row>
    <row r="8" spans="1:10" ht="47.25" customHeight="1" x14ac:dyDescent="0.35">
      <c r="A8" s="8" t="s">
        <v>691</v>
      </c>
      <c r="B8" s="1"/>
      <c r="C8" s="1"/>
      <c r="D8" s="1"/>
      <c r="E8" s="9" t="s">
        <v>111</v>
      </c>
      <c r="F8" s="10" t="s">
        <v>112</v>
      </c>
      <c r="H8" s="11">
        <f t="shared" si="1"/>
        <v>0</v>
      </c>
      <c r="I8" s="11">
        <f t="shared" si="2"/>
        <v>0</v>
      </c>
      <c r="J8" s="4" t="str">
        <f t="shared" si="0"/>
        <v/>
      </c>
    </row>
    <row r="9" spans="1:10" hidden="1" x14ac:dyDescent="0.35">
      <c r="A9" s="11" t="s">
        <v>204</v>
      </c>
      <c r="B9" s="11"/>
      <c r="C9" s="11"/>
      <c r="D9" s="11">
        <f>COUNTIF(D5:D8,"MIN")+COUNTIF(D5:D8,"BEST")</f>
        <v>0</v>
      </c>
      <c r="J9" s="4">
        <f>SUM(J5:J8)</f>
        <v>0</v>
      </c>
    </row>
    <row r="10" spans="1:10" hidden="1" x14ac:dyDescent="0.35">
      <c r="A10" s="11" t="s">
        <v>130</v>
      </c>
    </row>
    <row r="11" spans="1:10" hidden="1" x14ac:dyDescent="0.35">
      <c r="A11" s="11" t="s">
        <v>131</v>
      </c>
    </row>
    <row r="12" spans="1:10" ht="12.15" hidden="1" customHeight="1" x14ac:dyDescent="0.35">
      <c r="A12" s="11" t="s">
        <v>129</v>
      </c>
    </row>
  </sheetData>
  <sheetProtection algorithmName="SHA-512" hashValue="yLPqwUeAFROfv52YyIqVzapcSigkuOhqYXZyluiNwfkujtAb9UiadA/qi6nPu7TfiU/s2PK0Jz1+rMoVOUFcXg==" saltValue="ndxnWps9KACHGdCzB/7ybA==" spinCount="100000" sheet="1" selectLockedCells="1"/>
  <mergeCells count="3">
    <mergeCell ref="A2:F2"/>
    <mergeCell ref="A3:D3"/>
    <mergeCell ref="E3:F3"/>
  </mergeCells>
  <dataValidations count="1">
    <dataValidation type="list" allowBlank="1" showInputMessage="1" showErrorMessage="1" sqref="B5:D8" xr:uid="{2BE923E2-442B-4941-BE99-E555E946097C}">
      <formula1>$A$9</formula1>
    </dataValidation>
  </dataValidations>
  <printOptions horizontalCentered="1"/>
  <pageMargins left="0.25" right="0.25" top="0.75" bottom="0.75" header="0.3" footer="0.3"/>
  <pageSetup scale="79" fitToHeight="0" orientation="landscape" r:id="rId1"/>
  <headerFooter alignWithMargins="0">
    <oddFooter>&amp;C20 - Finished Goods Monitoring, 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4E009-9AAB-443A-A38E-D53AC5666888}">
  <sheetPr>
    <pageSetUpPr fitToPage="1"/>
  </sheetPr>
  <dimension ref="A1:J11"/>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692</v>
      </c>
      <c r="F3" s="91"/>
    </row>
    <row r="4" spans="1:10" ht="18" customHeight="1" x14ac:dyDescent="0.35">
      <c r="A4" s="6" t="s">
        <v>27</v>
      </c>
      <c r="B4" s="6" t="s">
        <v>130</v>
      </c>
      <c r="C4" s="6" t="s">
        <v>131</v>
      </c>
      <c r="D4" s="6" t="s">
        <v>129</v>
      </c>
      <c r="E4" s="7" t="s">
        <v>83</v>
      </c>
      <c r="F4" s="7" t="s">
        <v>84</v>
      </c>
    </row>
    <row r="5" spans="1:10" ht="93.75" customHeight="1" x14ac:dyDescent="0.35">
      <c r="A5" s="8" t="s">
        <v>61</v>
      </c>
      <c r="B5" s="1"/>
      <c r="C5" s="1"/>
      <c r="D5" s="1"/>
      <c r="E5" s="9" t="s">
        <v>693</v>
      </c>
      <c r="F5" s="10" t="s">
        <v>694</v>
      </c>
      <c r="H5" s="11">
        <f>IF(D5="MIN",1,IF(D5="BEST",2,0))</f>
        <v>0</v>
      </c>
      <c r="I5" s="11">
        <f>IF(B5="X",1,IF(C5="X",2,0))</f>
        <v>0</v>
      </c>
      <c r="J5" s="4" t="str">
        <f t="shared" ref="J5" si="0">IF(D5="","",IF(D5="N/A","",IF(I5&gt;=H5,1,0)))</f>
        <v/>
      </c>
    </row>
    <row r="6" spans="1:10" ht="48.75" customHeight="1" x14ac:dyDescent="0.35">
      <c r="A6" s="8" t="s">
        <v>62</v>
      </c>
      <c r="B6" s="1"/>
      <c r="C6" s="1"/>
      <c r="D6" s="1"/>
      <c r="E6" s="9" t="s">
        <v>697</v>
      </c>
      <c r="F6" s="10" t="s">
        <v>698</v>
      </c>
      <c r="H6" s="11">
        <f>IF(D6="MIN",1,IF(D6="BEST",2,0))</f>
        <v>0</v>
      </c>
      <c r="I6" s="11">
        <f>IF(B6="X",1,IF(C6="X",2,0))</f>
        <v>0</v>
      </c>
      <c r="J6" s="4" t="str">
        <f>IF(D6="","",IF(D6="N/A","",IF(I6&gt;=H6,1,0)))</f>
        <v/>
      </c>
    </row>
    <row r="7" spans="1:10" ht="51.75" customHeight="1" x14ac:dyDescent="0.35">
      <c r="A7" s="8" t="s">
        <v>108</v>
      </c>
      <c r="B7" s="1"/>
      <c r="C7" s="1"/>
      <c r="D7" s="1"/>
      <c r="E7" s="9" t="s">
        <v>695</v>
      </c>
      <c r="F7" s="10" t="s">
        <v>696</v>
      </c>
      <c r="H7" s="11">
        <f>IF(D7="MIN",1,IF(D7="BEST",2,0))</f>
        <v>0</v>
      </c>
      <c r="I7" s="11">
        <f>IF(B7="X",1,IF(C7="X",2,0))</f>
        <v>0</v>
      </c>
      <c r="J7" s="4" t="str">
        <f>IF(D7="","",IF(D7="N/A","",IF(I7&gt;=H7,1,0)))</f>
        <v/>
      </c>
    </row>
    <row r="8" spans="1:10" hidden="1" x14ac:dyDescent="0.35">
      <c r="A8" s="11" t="s">
        <v>204</v>
      </c>
      <c r="B8" s="11"/>
      <c r="C8" s="11"/>
      <c r="D8" s="11">
        <f>COUNTIF(D5:D7,"MIN")+COUNTIF(D5:D7,"BEST")</f>
        <v>0</v>
      </c>
      <c r="J8" s="4">
        <f>SUM(J5:J7)</f>
        <v>0</v>
      </c>
    </row>
    <row r="9" spans="1:10" hidden="1" x14ac:dyDescent="0.35">
      <c r="A9" s="11" t="s">
        <v>130</v>
      </c>
    </row>
    <row r="10" spans="1:10" hidden="1" x14ac:dyDescent="0.35">
      <c r="A10" s="11" t="s">
        <v>131</v>
      </c>
    </row>
    <row r="11" spans="1:10" hidden="1" x14ac:dyDescent="0.35">
      <c r="A11" s="11" t="s">
        <v>129</v>
      </c>
    </row>
  </sheetData>
  <sheetProtection algorithmName="SHA-512" hashValue="f/LMmYTIDcug83s6haTBrDh0oz8FVs6/v1rLA+S0Aal1qW16Nj6q1XmMymML/uLJC/Jq85b85AVzZq2/c5ECEA==" saltValue="aqB34M8rBLLQYz9kzkvKsQ==" spinCount="100000" sheet="1" selectLockedCells="1"/>
  <mergeCells count="3">
    <mergeCell ref="A2:F2"/>
    <mergeCell ref="A3:D3"/>
    <mergeCell ref="E3:F3"/>
  </mergeCells>
  <dataValidations count="1">
    <dataValidation type="list" allowBlank="1" showInputMessage="1" showErrorMessage="1" sqref="B5:D7" xr:uid="{DFB46F85-6D19-4FDB-B4BE-50CE4751AF58}">
      <formula1>$A$8</formula1>
    </dataValidation>
  </dataValidations>
  <printOptions horizontalCentered="1"/>
  <pageMargins left="0.25" right="0.25" top="0.75" bottom="0.75" header="0.3" footer="0.3"/>
  <pageSetup scale="79" fitToHeight="0" orientation="landscape" r:id="rId1"/>
  <headerFooter alignWithMargins="0">
    <oddFooter>&amp;C21 - Corrective Action Preventive Action, 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5E25F-8099-49E1-9D96-8526841C1BE3}">
  <sheetPr>
    <pageSetUpPr fitToPage="1"/>
  </sheetPr>
  <dimension ref="A1:J15"/>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699</v>
      </c>
      <c r="F3" s="91"/>
    </row>
    <row r="4" spans="1:10" ht="18" customHeight="1" x14ac:dyDescent="0.35">
      <c r="A4" s="6" t="s">
        <v>27</v>
      </c>
      <c r="B4" s="6" t="s">
        <v>130</v>
      </c>
      <c r="C4" s="6" t="s">
        <v>131</v>
      </c>
      <c r="D4" s="6" t="s">
        <v>129</v>
      </c>
      <c r="E4" s="7" t="s">
        <v>83</v>
      </c>
      <c r="F4" s="7" t="s">
        <v>84</v>
      </c>
    </row>
    <row r="5" spans="1:10" ht="63" customHeight="1" x14ac:dyDescent="0.35">
      <c r="A5" s="8" t="s">
        <v>63</v>
      </c>
      <c r="B5" s="1"/>
      <c r="C5" s="1"/>
      <c r="D5" s="1"/>
      <c r="E5" s="9" t="s">
        <v>120</v>
      </c>
      <c r="F5" s="10" t="s">
        <v>709</v>
      </c>
      <c r="H5" s="11">
        <f>IF(D5="MIN",1,IF(D5="BEST",2,0))</f>
        <v>0</v>
      </c>
      <c r="I5" s="11">
        <f>IF(B5="X",1,IF(C5="X",2,0))</f>
        <v>0</v>
      </c>
      <c r="J5" s="4" t="str">
        <f t="shared" ref="J5:J11" si="0">IF(D5="","",IF(D5="N/A","",IF(I5&gt;=H5,1,0)))</f>
        <v/>
      </c>
    </row>
    <row r="6" spans="1:10" ht="36" customHeight="1" x14ac:dyDescent="0.35">
      <c r="A6" s="8" t="s">
        <v>64</v>
      </c>
      <c r="B6" s="1"/>
      <c r="C6" s="1"/>
      <c r="D6" s="1"/>
      <c r="E6" s="9" t="s">
        <v>703</v>
      </c>
      <c r="F6" s="10" t="s">
        <v>704</v>
      </c>
      <c r="H6" s="11">
        <f t="shared" ref="H6:H11" si="1">IF(D6="MIN",1,IF(D6="BEST",2,0))</f>
        <v>0</v>
      </c>
      <c r="I6" s="11">
        <f t="shared" ref="I6:I11" si="2">IF(B6="X",1,IF(C6="X",2,0))</f>
        <v>0</v>
      </c>
      <c r="J6" s="4" t="str">
        <f t="shared" si="0"/>
        <v/>
      </c>
    </row>
    <row r="7" spans="1:10" ht="46.5" customHeight="1" x14ac:dyDescent="0.35">
      <c r="A7" s="8" t="s">
        <v>65</v>
      </c>
      <c r="B7" s="1"/>
      <c r="C7" s="1"/>
      <c r="D7" s="1"/>
      <c r="E7" s="10" t="s">
        <v>705</v>
      </c>
      <c r="F7" s="10" t="s">
        <v>706</v>
      </c>
      <c r="H7" s="11">
        <f t="shared" si="1"/>
        <v>0</v>
      </c>
      <c r="I7" s="11">
        <f t="shared" si="2"/>
        <v>0</v>
      </c>
      <c r="J7" s="4" t="str">
        <f t="shared" si="0"/>
        <v/>
      </c>
    </row>
    <row r="8" spans="1:10" ht="36" customHeight="1" x14ac:dyDescent="0.35">
      <c r="A8" s="8" t="s">
        <v>66</v>
      </c>
      <c r="B8" s="1"/>
      <c r="C8" s="1"/>
      <c r="D8" s="1"/>
      <c r="E8" s="9" t="s">
        <v>707</v>
      </c>
      <c r="F8" s="10"/>
      <c r="H8" s="11">
        <f t="shared" si="1"/>
        <v>0</v>
      </c>
      <c r="I8" s="11">
        <f t="shared" si="2"/>
        <v>0</v>
      </c>
      <c r="J8" s="4" t="str">
        <f t="shared" si="0"/>
        <v/>
      </c>
    </row>
    <row r="9" spans="1:10" ht="43.5" customHeight="1" x14ac:dyDescent="0.35">
      <c r="A9" s="8" t="s">
        <v>700</v>
      </c>
      <c r="B9" s="1"/>
      <c r="C9" s="1"/>
      <c r="D9" s="1"/>
      <c r="E9" s="9" t="s">
        <v>708</v>
      </c>
      <c r="F9" s="10" t="s">
        <v>200</v>
      </c>
      <c r="H9" s="11">
        <f t="shared" si="1"/>
        <v>0</v>
      </c>
      <c r="I9" s="11">
        <f t="shared" si="2"/>
        <v>0</v>
      </c>
      <c r="J9" s="4" t="str">
        <f t="shared" si="0"/>
        <v/>
      </c>
    </row>
    <row r="10" spans="1:10" ht="39.75" customHeight="1" x14ac:dyDescent="0.35">
      <c r="A10" s="8" t="s">
        <v>701</v>
      </c>
      <c r="B10" s="1"/>
      <c r="C10" s="1"/>
      <c r="D10" s="1"/>
      <c r="E10" s="9" t="s">
        <v>710</v>
      </c>
      <c r="F10" s="10" t="s">
        <v>711</v>
      </c>
      <c r="H10" s="11">
        <f t="shared" si="1"/>
        <v>0</v>
      </c>
      <c r="I10" s="11">
        <f t="shared" si="2"/>
        <v>0</v>
      </c>
      <c r="J10" s="4" t="str">
        <f t="shared" si="0"/>
        <v/>
      </c>
    </row>
    <row r="11" spans="1:10" ht="51" customHeight="1" x14ac:dyDescent="0.35">
      <c r="A11" s="8" t="s">
        <v>702</v>
      </c>
      <c r="B11" s="1"/>
      <c r="C11" s="1"/>
      <c r="D11" s="1"/>
      <c r="E11" s="9" t="s">
        <v>712</v>
      </c>
      <c r="F11" s="10" t="s">
        <v>713</v>
      </c>
      <c r="H11" s="11">
        <f t="shared" si="1"/>
        <v>0</v>
      </c>
      <c r="I11" s="11">
        <f t="shared" si="2"/>
        <v>0</v>
      </c>
      <c r="J11" s="4" t="str">
        <f t="shared" si="0"/>
        <v/>
      </c>
    </row>
    <row r="12" spans="1:10" hidden="1" x14ac:dyDescent="0.35">
      <c r="A12" s="11" t="s">
        <v>204</v>
      </c>
      <c r="B12" s="11"/>
      <c r="C12" s="11"/>
      <c r="D12" s="11">
        <f>COUNTIF(D5:D11,"MIN")+COUNTIF(D5:D11,"BEST")</f>
        <v>0</v>
      </c>
      <c r="J12" s="4">
        <f>SUM(J5:J11)</f>
        <v>0</v>
      </c>
    </row>
    <row r="13" spans="1:10" hidden="1" x14ac:dyDescent="0.35">
      <c r="A13" s="11" t="s">
        <v>130</v>
      </c>
    </row>
    <row r="14" spans="1:10" hidden="1" x14ac:dyDescent="0.35">
      <c r="A14" s="11" t="s">
        <v>131</v>
      </c>
    </row>
    <row r="15" spans="1:10" hidden="1" x14ac:dyDescent="0.35">
      <c r="A15" s="11" t="s">
        <v>129</v>
      </c>
    </row>
  </sheetData>
  <sheetProtection algorithmName="SHA-512" hashValue="6niP0A0hJulIZojCW17kyOFz8vt2IxRF8CH0qtI4Ia1WuZrwKxBjgGbbeTeqKW1X6A5u2nE258e2atwUHOrvbA==" saltValue="hAEY0xo9LvG5NvPRyr20uw==" spinCount="100000" sheet="1" selectLockedCells="1"/>
  <mergeCells count="3">
    <mergeCell ref="A2:F2"/>
    <mergeCell ref="A3:D3"/>
    <mergeCell ref="E3:F3"/>
  </mergeCells>
  <dataValidations count="1">
    <dataValidation type="list" allowBlank="1" showInputMessage="1" showErrorMessage="1" sqref="B5:D11" xr:uid="{7C07B6E7-667B-4693-8D45-F7D106B77158}">
      <formula1>$A$12</formula1>
    </dataValidation>
  </dataValidations>
  <printOptions horizontalCentered="1"/>
  <pageMargins left="0.25" right="0.25" top="0.75" bottom="0.75" header="0.3" footer="0.3"/>
  <pageSetup scale="79" fitToHeight="0" orientation="landscape" r:id="rId1"/>
  <headerFooter alignWithMargins="0">
    <oddFooter>&amp;C22 - Laboratory Data Accuracy, 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863B0-3032-4E62-AB4B-39FF23E0BC97}">
  <sheetPr>
    <pageSetUpPr fitToPage="1"/>
  </sheetPr>
  <dimension ref="A1:J13"/>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73"/>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714</v>
      </c>
      <c r="F3" s="91"/>
    </row>
    <row r="4" spans="1:10" ht="18" customHeight="1" x14ac:dyDescent="0.35">
      <c r="A4" s="74" t="s">
        <v>27</v>
      </c>
      <c r="B4" s="6" t="s">
        <v>130</v>
      </c>
      <c r="C4" s="6" t="s">
        <v>131</v>
      </c>
      <c r="D4" s="6" t="s">
        <v>129</v>
      </c>
      <c r="E4" s="7" t="s">
        <v>83</v>
      </c>
      <c r="F4" s="7" t="s">
        <v>84</v>
      </c>
    </row>
    <row r="5" spans="1:10" ht="92.25" customHeight="1" x14ac:dyDescent="0.35">
      <c r="A5" s="74" t="s">
        <v>724</v>
      </c>
      <c r="B5" s="1"/>
      <c r="C5" s="1"/>
      <c r="D5" s="1"/>
      <c r="E5" s="12" t="s">
        <v>715</v>
      </c>
      <c r="F5" s="12" t="s">
        <v>716</v>
      </c>
      <c r="H5" s="11">
        <f t="shared" ref="H5:H9" si="0">IF(D5="MIN",1,IF(D5="BEST",2,0))</f>
        <v>0</v>
      </c>
      <c r="I5" s="11">
        <f t="shared" ref="I5:I9" si="1">IF(B5="X",1,IF(C5="X",2,0))</f>
        <v>0</v>
      </c>
      <c r="J5" s="4" t="str">
        <f t="shared" ref="J5:J9" si="2">IF(D5="","",IF(D5="N/A","",IF(I5&gt;=H5,1,0)))</f>
        <v/>
      </c>
    </row>
    <row r="6" spans="1:10" ht="88.5" customHeight="1" x14ac:dyDescent="0.35">
      <c r="A6" s="74" t="s">
        <v>725</v>
      </c>
      <c r="B6" s="1"/>
      <c r="C6" s="1"/>
      <c r="D6" s="1"/>
      <c r="E6" s="12" t="s">
        <v>717</v>
      </c>
      <c r="F6" s="12" t="s">
        <v>109</v>
      </c>
      <c r="H6" s="11">
        <f t="shared" si="0"/>
        <v>0</v>
      </c>
      <c r="I6" s="11">
        <f t="shared" si="1"/>
        <v>0</v>
      </c>
      <c r="J6" s="4" t="str">
        <f t="shared" si="2"/>
        <v/>
      </c>
    </row>
    <row r="7" spans="1:10" ht="77.25" customHeight="1" x14ac:dyDescent="0.35">
      <c r="A7" s="74" t="s">
        <v>726</v>
      </c>
      <c r="B7" s="1"/>
      <c r="C7" s="1"/>
      <c r="D7" s="1"/>
      <c r="E7" s="12" t="s">
        <v>718</v>
      </c>
      <c r="F7" s="12" t="s">
        <v>719</v>
      </c>
      <c r="H7" s="11">
        <f t="shared" si="0"/>
        <v>0</v>
      </c>
      <c r="I7" s="11">
        <f t="shared" si="1"/>
        <v>0</v>
      </c>
      <c r="J7" s="4" t="str">
        <f t="shared" si="2"/>
        <v/>
      </c>
    </row>
    <row r="8" spans="1:10" ht="60" customHeight="1" x14ac:dyDescent="0.35">
      <c r="A8" s="74" t="s">
        <v>727</v>
      </c>
      <c r="B8" s="1"/>
      <c r="C8" s="1"/>
      <c r="D8" s="1"/>
      <c r="E8" s="12" t="s">
        <v>720</v>
      </c>
      <c r="F8" s="12" t="s">
        <v>721</v>
      </c>
      <c r="H8" s="11">
        <f t="shared" si="0"/>
        <v>0</v>
      </c>
      <c r="I8" s="11">
        <f t="shared" si="1"/>
        <v>0</v>
      </c>
      <c r="J8" s="4" t="str">
        <f t="shared" si="2"/>
        <v/>
      </c>
    </row>
    <row r="9" spans="1:10" ht="49.65" customHeight="1" x14ac:dyDescent="0.35">
      <c r="A9" s="74" t="s">
        <v>728</v>
      </c>
      <c r="B9" s="1"/>
      <c r="C9" s="1"/>
      <c r="D9" s="1"/>
      <c r="E9" s="12" t="s">
        <v>722</v>
      </c>
      <c r="F9" s="12" t="s">
        <v>723</v>
      </c>
      <c r="H9" s="11">
        <f t="shared" si="0"/>
        <v>0</v>
      </c>
      <c r="I9" s="11">
        <f t="shared" si="1"/>
        <v>0</v>
      </c>
      <c r="J9" s="4" t="str">
        <f t="shared" si="2"/>
        <v/>
      </c>
    </row>
    <row r="10" spans="1:10" hidden="1" x14ac:dyDescent="0.35">
      <c r="A10" s="11" t="s">
        <v>204</v>
      </c>
      <c r="B10" s="11"/>
      <c r="C10" s="11"/>
      <c r="D10" s="11">
        <f>COUNTIF(D5:D9,"MIN")+COUNTIF(D5:D9,"BEST")</f>
        <v>0</v>
      </c>
      <c r="J10" s="4">
        <f>SUM(J5:J9)</f>
        <v>0</v>
      </c>
    </row>
    <row r="11" spans="1:10" hidden="1" x14ac:dyDescent="0.35">
      <c r="A11" s="11" t="s">
        <v>130</v>
      </c>
    </row>
    <row r="12" spans="1:10" hidden="1" x14ac:dyDescent="0.35">
      <c r="A12" s="11" t="s">
        <v>131</v>
      </c>
    </row>
    <row r="13" spans="1:10" hidden="1" x14ac:dyDescent="0.35">
      <c r="A13" s="11" t="s">
        <v>129</v>
      </c>
    </row>
  </sheetData>
  <sheetProtection algorithmName="SHA-512" hashValue="LkhkjxkatBhNuL1wr7gQt26dzJ8gFOxatdtGgKfGwonp2YGvoi2pvL/gcwB2TtDf6HtwR7pab42575LvIhcEsw==" saltValue="+k9kc9nmlb+xcX4TJibFUg==" spinCount="100000" sheet="1" selectLockedCells="1"/>
  <mergeCells count="3">
    <mergeCell ref="A2:F2"/>
    <mergeCell ref="A3:D3"/>
    <mergeCell ref="E3:F3"/>
  </mergeCells>
  <dataValidations count="1">
    <dataValidation type="list" allowBlank="1" showInputMessage="1" showErrorMessage="1" sqref="B5:D9" xr:uid="{10A42D51-1178-4559-8FC0-3FEFCCF40C40}">
      <formula1>$A$10</formula1>
    </dataValidation>
  </dataValidations>
  <printOptions horizontalCentered="1"/>
  <pageMargins left="0.25" right="0.25" top="0.75" bottom="0.75" header="0.3" footer="0.3"/>
  <pageSetup scale="79" fitToHeight="0" orientation="landscape" r:id="rId1"/>
  <headerFooter alignWithMargins="0">
    <oddFooter>&amp;C23 - Change Management, 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FFA38-1424-4E77-947B-79EB075E5070}">
  <sheetPr>
    <pageSetUpPr fitToPage="1"/>
  </sheetPr>
  <dimension ref="A1:J11"/>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729</v>
      </c>
      <c r="F3" s="91"/>
    </row>
    <row r="4" spans="1:10" ht="18" customHeight="1" x14ac:dyDescent="0.35">
      <c r="A4" s="6" t="s">
        <v>27</v>
      </c>
      <c r="B4" s="6" t="s">
        <v>130</v>
      </c>
      <c r="C4" s="6" t="s">
        <v>131</v>
      </c>
      <c r="D4" s="6" t="s">
        <v>129</v>
      </c>
      <c r="E4" s="7" t="s">
        <v>83</v>
      </c>
      <c r="F4" s="7" t="s">
        <v>84</v>
      </c>
    </row>
    <row r="5" spans="1:10" ht="51.75" customHeight="1" x14ac:dyDescent="0.35">
      <c r="A5" s="8" t="s">
        <v>150</v>
      </c>
      <c r="B5" s="1"/>
      <c r="C5" s="1"/>
      <c r="D5" s="1"/>
      <c r="E5" s="9" t="s">
        <v>730</v>
      </c>
      <c r="F5" s="10" t="s">
        <v>731</v>
      </c>
      <c r="H5" s="11">
        <f>IF(D5="MIN",1,IF(D5="BEST",2,0))</f>
        <v>0</v>
      </c>
      <c r="I5" s="11">
        <f>IF(B5="X",1,IF(C5="X",2,0))</f>
        <v>0</v>
      </c>
      <c r="J5" s="4" t="str">
        <f t="shared" ref="J5" si="0">IF(D5="","",IF(D5="N/A","",IF(I5&gt;=H5,1,0)))</f>
        <v/>
      </c>
    </row>
    <row r="6" spans="1:10" ht="48.75" customHeight="1" x14ac:dyDescent="0.35">
      <c r="A6" s="8" t="s">
        <v>151</v>
      </c>
      <c r="B6" s="1"/>
      <c r="C6" s="1"/>
      <c r="D6" s="1"/>
      <c r="E6" s="9" t="s">
        <v>732</v>
      </c>
      <c r="F6" s="10" t="s">
        <v>733</v>
      </c>
      <c r="H6" s="11">
        <f>IF(D6="MIN",1,IF(D6="BEST",2,0))</f>
        <v>0</v>
      </c>
      <c r="I6" s="11">
        <f>IF(B6="X",1,IF(C6="X",2,0))</f>
        <v>0</v>
      </c>
      <c r="J6" s="4" t="str">
        <f>IF(D6="","",IF(D6="N/A","",IF(I6&gt;=H6,1,0)))</f>
        <v/>
      </c>
    </row>
    <row r="7" spans="1:10" ht="63" customHeight="1" x14ac:dyDescent="0.35">
      <c r="A7" s="8" t="s">
        <v>152</v>
      </c>
      <c r="B7" s="1"/>
      <c r="C7" s="1"/>
      <c r="D7" s="1"/>
      <c r="E7" s="9" t="s">
        <v>734</v>
      </c>
      <c r="F7" s="10" t="s">
        <v>735</v>
      </c>
      <c r="H7" s="11">
        <f>IF(D7="MIN",1,IF(D7="BEST",2,0))</f>
        <v>0</v>
      </c>
      <c r="I7" s="11">
        <f>IF(B7="X",1,IF(C7="X",2,0))</f>
        <v>0</v>
      </c>
      <c r="J7" s="4" t="str">
        <f>IF(D7="","",IF(D7="N/A","",IF(I7&gt;=H7,1,0)))</f>
        <v/>
      </c>
    </row>
    <row r="8" spans="1:10" hidden="1" x14ac:dyDescent="0.35">
      <c r="A8" s="11" t="s">
        <v>204</v>
      </c>
      <c r="B8" s="11"/>
      <c r="C8" s="11"/>
      <c r="D8" s="11">
        <f>COUNTIF(D5:D7,"MIN")+COUNTIF(D5:D7,"BEST")</f>
        <v>0</v>
      </c>
      <c r="J8" s="4">
        <f>SUM(J5:J7)</f>
        <v>0</v>
      </c>
    </row>
    <row r="9" spans="1:10" hidden="1" x14ac:dyDescent="0.35">
      <c r="A9" s="11" t="s">
        <v>130</v>
      </c>
    </row>
    <row r="10" spans="1:10" hidden="1" x14ac:dyDescent="0.35">
      <c r="A10" s="11" t="s">
        <v>131</v>
      </c>
    </row>
    <row r="11" spans="1:10" hidden="1" x14ac:dyDescent="0.35">
      <c r="A11" s="11" t="s">
        <v>129</v>
      </c>
    </row>
  </sheetData>
  <sheetProtection algorithmName="SHA-512" hashValue="ZqMg9fV0j2hZqTq2uy11cxfF7NgbW4bzKJ3wVZkzudoF9gDqEYIGs/ea1RMfgHEdzqjFwK+hKwJ3NhqIrcDigw==" saltValue="d4YJruW+qPUWW1co1IsjEw==" spinCount="100000" sheet="1" selectLockedCells="1"/>
  <mergeCells count="3">
    <mergeCell ref="A2:F2"/>
    <mergeCell ref="A3:D3"/>
    <mergeCell ref="E3:F3"/>
  </mergeCells>
  <dataValidations count="1">
    <dataValidation type="list" allowBlank="1" showInputMessage="1" showErrorMessage="1" sqref="B5:D7" xr:uid="{BE6501EE-DEB0-4DC8-87B1-4FEE8F51935A}">
      <formula1>$A$8</formula1>
    </dataValidation>
  </dataValidations>
  <printOptions horizontalCentered="1"/>
  <pageMargins left="0.25" right="0.25" top="0.75" bottom="0.75" header="0.3" footer="0.3"/>
  <pageSetup scale="79" fitToHeight="0" orientation="landscape" r:id="rId1"/>
  <headerFooter alignWithMargins="0">
    <oddFooter>&amp;C24 - Food Fraud, Page &amp;P of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C52"/>
  <sheetViews>
    <sheetView zoomScaleNormal="100" workbookViewId="0">
      <selection activeCell="B1" sqref="B1:C1"/>
    </sheetView>
  </sheetViews>
  <sheetFormatPr defaultColWidth="9.08984375" defaultRowHeight="13" x14ac:dyDescent="0.3"/>
  <cols>
    <col min="1" max="1" width="3" style="64" customWidth="1"/>
    <col min="2" max="2" width="31" style="64" customWidth="1"/>
    <col min="3" max="3" width="132.26953125" style="64" customWidth="1"/>
    <col min="4" max="16384" width="9.08984375" style="64"/>
  </cols>
  <sheetData>
    <row r="1" spans="2:3" ht="59.25" customHeight="1" x14ac:dyDescent="0.5">
      <c r="B1" s="94" t="s">
        <v>297</v>
      </c>
      <c r="C1" s="94"/>
    </row>
    <row r="2" spans="2:3" ht="20.25" customHeight="1" x14ac:dyDescent="0.3">
      <c r="B2" s="65" t="s">
        <v>153</v>
      </c>
      <c r="C2" s="66" t="s">
        <v>317</v>
      </c>
    </row>
    <row r="3" spans="2:3" ht="20.25" customHeight="1" x14ac:dyDescent="0.3">
      <c r="B3" s="67" t="s">
        <v>154</v>
      </c>
      <c r="C3" s="68" t="s">
        <v>318</v>
      </c>
    </row>
    <row r="4" spans="2:3" ht="20.25" customHeight="1" x14ac:dyDescent="0.3">
      <c r="B4" s="67" t="s">
        <v>163</v>
      </c>
      <c r="C4" s="68" t="s">
        <v>164</v>
      </c>
    </row>
    <row r="5" spans="2:3" ht="20.25" customHeight="1" x14ac:dyDescent="0.3">
      <c r="B5" s="67" t="s">
        <v>155</v>
      </c>
      <c r="C5" s="68" t="s">
        <v>319</v>
      </c>
    </row>
    <row r="6" spans="2:3" ht="20.25" customHeight="1" x14ac:dyDescent="0.3">
      <c r="B6" s="67" t="s">
        <v>157</v>
      </c>
      <c r="C6" s="68" t="s">
        <v>320</v>
      </c>
    </row>
    <row r="7" spans="2:3" s="69" customFormat="1" ht="23.15" customHeight="1" x14ac:dyDescent="0.35">
      <c r="B7" s="67" t="s">
        <v>283</v>
      </c>
      <c r="C7" s="68" t="s">
        <v>289</v>
      </c>
    </row>
    <row r="8" spans="2:3" s="69" customFormat="1" ht="23.15" customHeight="1" x14ac:dyDescent="0.35">
      <c r="B8" s="67" t="s">
        <v>158</v>
      </c>
      <c r="C8" s="68" t="s">
        <v>321</v>
      </c>
    </row>
    <row r="9" spans="2:3" s="69" customFormat="1" ht="23.15" customHeight="1" x14ac:dyDescent="0.35">
      <c r="B9" s="70" t="s">
        <v>284</v>
      </c>
      <c r="C9" s="71" t="s">
        <v>298</v>
      </c>
    </row>
    <row r="10" spans="2:3" s="69" customFormat="1" ht="23.15" customHeight="1" x14ac:dyDescent="0.35">
      <c r="B10" s="67" t="s">
        <v>159</v>
      </c>
      <c r="C10" s="68" t="s">
        <v>322</v>
      </c>
    </row>
    <row r="11" spans="2:3" s="69" customFormat="1" ht="23.15" customHeight="1" x14ac:dyDescent="0.35">
      <c r="B11" s="67" t="s">
        <v>160</v>
      </c>
      <c r="C11" s="68" t="s">
        <v>323</v>
      </c>
    </row>
    <row r="12" spans="2:3" s="69" customFormat="1" ht="23.15" customHeight="1" x14ac:dyDescent="0.35">
      <c r="B12" s="67" t="s">
        <v>161</v>
      </c>
      <c r="C12" s="68" t="s">
        <v>324</v>
      </c>
    </row>
    <row r="13" spans="2:3" s="69" customFormat="1" ht="23.15" customHeight="1" x14ac:dyDescent="0.35">
      <c r="B13" s="67" t="s">
        <v>162</v>
      </c>
      <c r="C13" s="68" t="s">
        <v>325</v>
      </c>
    </row>
    <row r="14" spans="2:3" s="69" customFormat="1" ht="23.15" customHeight="1" x14ac:dyDescent="0.35">
      <c r="B14" s="70" t="s">
        <v>156</v>
      </c>
      <c r="C14" s="71" t="s">
        <v>299</v>
      </c>
    </row>
    <row r="15" spans="2:3" s="69" customFormat="1" ht="23.15" customHeight="1" x14ac:dyDescent="0.35">
      <c r="B15" s="70" t="s">
        <v>285</v>
      </c>
      <c r="C15" s="71" t="s">
        <v>300</v>
      </c>
    </row>
    <row r="16" spans="2:3" s="69" customFormat="1" ht="23.15" customHeight="1" x14ac:dyDescent="0.35">
      <c r="B16" s="67" t="s">
        <v>165</v>
      </c>
      <c r="C16" s="68" t="s">
        <v>166</v>
      </c>
    </row>
    <row r="17" spans="2:3" s="69" customFormat="1" ht="23.15" customHeight="1" x14ac:dyDescent="0.35">
      <c r="B17" s="67" t="s">
        <v>167</v>
      </c>
      <c r="C17" s="68" t="s">
        <v>168</v>
      </c>
    </row>
    <row r="18" spans="2:3" s="69" customFormat="1" ht="23.15" customHeight="1" x14ac:dyDescent="0.35">
      <c r="B18" s="67" t="s">
        <v>169</v>
      </c>
      <c r="C18" s="68" t="s">
        <v>170</v>
      </c>
    </row>
    <row r="19" spans="2:3" s="69" customFormat="1" ht="23.15" customHeight="1" x14ac:dyDescent="0.35">
      <c r="B19" s="67" t="s">
        <v>171</v>
      </c>
      <c r="C19" s="68" t="s">
        <v>172</v>
      </c>
    </row>
    <row r="20" spans="2:3" s="69" customFormat="1" ht="40.65" customHeight="1" x14ac:dyDescent="0.35">
      <c r="B20" s="70" t="s">
        <v>301</v>
      </c>
      <c r="C20" s="71" t="s">
        <v>302</v>
      </c>
    </row>
    <row r="21" spans="2:3" s="69" customFormat="1" ht="23.15" customHeight="1" x14ac:dyDescent="0.35">
      <c r="B21" s="70" t="s">
        <v>290</v>
      </c>
      <c r="C21" s="72" t="s">
        <v>303</v>
      </c>
    </row>
    <row r="22" spans="2:3" s="69" customFormat="1" ht="23.15" customHeight="1" x14ac:dyDescent="0.35">
      <c r="B22" s="70" t="s">
        <v>173</v>
      </c>
      <c r="C22" s="72" t="s">
        <v>326</v>
      </c>
    </row>
    <row r="23" spans="2:3" s="69" customFormat="1" ht="23.15" customHeight="1" x14ac:dyDescent="0.35">
      <c r="B23" s="70" t="s">
        <v>174</v>
      </c>
      <c r="C23" s="72" t="s">
        <v>316</v>
      </c>
    </row>
    <row r="24" spans="2:3" s="69" customFormat="1" ht="23.15" customHeight="1" x14ac:dyDescent="0.35">
      <c r="B24" s="70" t="s">
        <v>291</v>
      </c>
      <c r="C24" s="71" t="s">
        <v>304</v>
      </c>
    </row>
    <row r="25" spans="2:3" s="69" customFormat="1" ht="23.15" customHeight="1" x14ac:dyDescent="0.35">
      <c r="B25" s="70" t="s">
        <v>175</v>
      </c>
      <c r="C25" t="s">
        <v>176</v>
      </c>
    </row>
    <row r="26" spans="2:3" s="69" customFormat="1" ht="23.15" customHeight="1" x14ac:dyDescent="0.35">
      <c r="B26" s="70" t="s">
        <v>177</v>
      </c>
      <c r="C26" s="71" t="s">
        <v>418</v>
      </c>
    </row>
    <row r="27" spans="2:3" s="69" customFormat="1" ht="23.15" customHeight="1" x14ac:dyDescent="0.35">
      <c r="B27" s="70" t="s">
        <v>286</v>
      </c>
      <c r="C27" s="71" t="s">
        <v>305</v>
      </c>
    </row>
    <row r="28" spans="2:3" s="69" customFormat="1" ht="23.15" customHeight="1" x14ac:dyDescent="0.35">
      <c r="B28" s="70" t="s">
        <v>178</v>
      </c>
      <c r="C28" s="71" t="s">
        <v>419</v>
      </c>
    </row>
    <row r="29" spans="2:3" s="69" customFormat="1" ht="23.15" customHeight="1" x14ac:dyDescent="0.35">
      <c r="B29" s="70" t="s">
        <v>422</v>
      </c>
      <c r="C29" s="71" t="s">
        <v>423</v>
      </c>
    </row>
    <row r="30" spans="2:3" s="69" customFormat="1" ht="22.65" customHeight="1" x14ac:dyDescent="0.35">
      <c r="B30" s="70" t="s">
        <v>262</v>
      </c>
      <c r="C30" s="71" t="s">
        <v>432</v>
      </c>
    </row>
    <row r="31" spans="2:3" s="69" customFormat="1" ht="47.25" customHeight="1" x14ac:dyDescent="0.35">
      <c r="B31" s="70" t="s">
        <v>180</v>
      </c>
      <c r="C31" s="72" t="s">
        <v>311</v>
      </c>
    </row>
    <row r="32" spans="2:3" s="69" customFormat="1" ht="21.75" customHeight="1" x14ac:dyDescent="0.35">
      <c r="B32" s="70" t="s">
        <v>179</v>
      </c>
      <c r="C32" s="72" t="s">
        <v>424</v>
      </c>
    </row>
    <row r="33" spans="2:3" s="69" customFormat="1" ht="21.75" customHeight="1" x14ac:dyDescent="0.35">
      <c r="B33" s="70" t="s">
        <v>181</v>
      </c>
      <c r="C33" s="72" t="s">
        <v>425</v>
      </c>
    </row>
    <row r="34" spans="2:3" s="69" customFormat="1" ht="21.75" customHeight="1" x14ac:dyDescent="0.35">
      <c r="B34" s="70" t="s">
        <v>182</v>
      </c>
      <c r="C34" s="72" t="s">
        <v>426</v>
      </c>
    </row>
    <row r="35" spans="2:3" s="69" customFormat="1" ht="47.25" customHeight="1" x14ac:dyDescent="0.35">
      <c r="B35" s="70" t="s">
        <v>292</v>
      </c>
      <c r="C35" s="71" t="s">
        <v>306</v>
      </c>
    </row>
    <row r="36" spans="2:3" s="69" customFormat="1" ht="47.25" customHeight="1" x14ac:dyDescent="0.35">
      <c r="B36" s="70" t="s">
        <v>293</v>
      </c>
      <c r="C36" s="71" t="s">
        <v>307</v>
      </c>
    </row>
    <row r="37" spans="2:3" s="69" customFormat="1" ht="23.15" customHeight="1" x14ac:dyDescent="0.35">
      <c r="B37" s="70" t="s">
        <v>287</v>
      </c>
      <c r="C37" s="71" t="s">
        <v>308</v>
      </c>
    </row>
    <row r="38" spans="2:3" s="69" customFormat="1" ht="23.15" customHeight="1" x14ac:dyDescent="0.35">
      <c r="B38" s="70" t="s">
        <v>263</v>
      </c>
      <c r="C38" s="71" t="s">
        <v>433</v>
      </c>
    </row>
    <row r="39" spans="2:3" s="69" customFormat="1" ht="23.15" customHeight="1" x14ac:dyDescent="0.35">
      <c r="B39" s="70" t="s">
        <v>184</v>
      </c>
      <c r="C39" s="71" t="s">
        <v>427</v>
      </c>
    </row>
    <row r="40" spans="2:3" s="69" customFormat="1" ht="23.15" customHeight="1" x14ac:dyDescent="0.35">
      <c r="B40" s="70" t="s">
        <v>288</v>
      </c>
      <c r="C40" s="71" t="s">
        <v>309</v>
      </c>
    </row>
    <row r="41" spans="2:3" s="69" customFormat="1" ht="37.5" customHeight="1" x14ac:dyDescent="0.35">
      <c r="B41" s="70" t="s">
        <v>183</v>
      </c>
      <c r="C41" s="71" t="s">
        <v>310</v>
      </c>
    </row>
    <row r="42" spans="2:3" s="69" customFormat="1" ht="52.5" customHeight="1" x14ac:dyDescent="0.35">
      <c r="B42" s="70" t="s">
        <v>185</v>
      </c>
      <c r="C42" s="71" t="s">
        <v>312</v>
      </c>
    </row>
    <row r="43" spans="2:3" s="69" customFormat="1" ht="20.25" customHeight="1" x14ac:dyDescent="0.35">
      <c r="B43" s="70" t="s">
        <v>434</v>
      </c>
      <c r="C43" s="71" t="s">
        <v>435</v>
      </c>
    </row>
    <row r="44" spans="2:3" s="69" customFormat="1" ht="23.25" customHeight="1" x14ac:dyDescent="0.35">
      <c r="B44" s="70" t="s">
        <v>186</v>
      </c>
      <c r="C44" s="71" t="s">
        <v>428</v>
      </c>
    </row>
    <row r="45" spans="2:3" s="69" customFormat="1" ht="21.15" customHeight="1" x14ac:dyDescent="0.35">
      <c r="B45" s="70" t="s">
        <v>420</v>
      </c>
      <c r="C45" s="71" t="s">
        <v>421</v>
      </c>
    </row>
    <row r="46" spans="2:3" s="69" customFormat="1" ht="27.75" customHeight="1" x14ac:dyDescent="0.35">
      <c r="B46" s="70" t="s">
        <v>294</v>
      </c>
      <c r="C46" s="71" t="s">
        <v>313</v>
      </c>
    </row>
    <row r="47" spans="2:3" s="69" customFormat="1" ht="27.75" customHeight="1" x14ac:dyDescent="0.35">
      <c r="B47" s="70" t="s">
        <v>187</v>
      </c>
      <c r="C47" s="71" t="s">
        <v>429</v>
      </c>
    </row>
    <row r="48" spans="2:3" s="69" customFormat="1" ht="27.75" customHeight="1" x14ac:dyDescent="0.35">
      <c r="B48" s="70" t="s">
        <v>188</v>
      </c>
      <c r="C48" s="71" t="s">
        <v>430</v>
      </c>
    </row>
    <row r="49" spans="2:3" s="69" customFormat="1" ht="27.75" customHeight="1" x14ac:dyDescent="0.35">
      <c r="B49" s="70" t="s">
        <v>189</v>
      </c>
      <c r="C49" s="71" t="s">
        <v>190</v>
      </c>
    </row>
    <row r="50" spans="2:3" s="69" customFormat="1" ht="27.75" customHeight="1" x14ac:dyDescent="0.35">
      <c r="B50" s="70" t="s">
        <v>191</v>
      </c>
      <c r="C50" s="71" t="s">
        <v>431</v>
      </c>
    </row>
    <row r="51" spans="2:3" s="69" customFormat="1" ht="42" customHeight="1" x14ac:dyDescent="0.35">
      <c r="B51" s="70" t="s">
        <v>295</v>
      </c>
      <c r="C51" s="72" t="s">
        <v>314</v>
      </c>
    </row>
    <row r="52" spans="2:3" s="69" customFormat="1" ht="35.15" customHeight="1" x14ac:dyDescent="0.35">
      <c r="B52" s="70" t="s">
        <v>296</v>
      </c>
      <c r="C52" s="71" t="s">
        <v>315</v>
      </c>
    </row>
  </sheetData>
  <sheetProtection algorithmName="SHA-512" hashValue="O7m1gC3YN0SmQZUh5VmFpdG4k2AXP67sbJ6t5xKgZlylCso5jLo/hm5R3vtX3drcKp8ZMbCAn702lzFSMI4EFw==" saltValue="NwvgISHWBAXnwHgiuRfkqQ==" spinCount="100000" sheet="1" selectLockedCells="1"/>
  <mergeCells count="1">
    <mergeCell ref="B1:C1"/>
  </mergeCells>
  <pageMargins left="0.7" right="0.7" top="0.75" bottom="0.75" header="0.3" footer="0.3"/>
  <pageSetup scale="80" fitToHeight="0" orientation="landscape" r:id="rId1"/>
  <headerFooter>
    <oddFooter>&amp;CAcronyms and Definitions, &amp;P of &amp;N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F3C72-B4AC-42F8-9AAD-24E67A16AB34}">
  <sheetPr>
    <pageSetUpPr fitToPage="1"/>
  </sheetPr>
  <dimension ref="A1:Y44"/>
  <sheetViews>
    <sheetView zoomScaleNormal="100" workbookViewId="0">
      <selection activeCell="G7" sqref="G7:P7"/>
    </sheetView>
  </sheetViews>
  <sheetFormatPr defaultColWidth="9.08984375" defaultRowHeight="13" x14ac:dyDescent="0.3"/>
  <cols>
    <col min="1" max="1" width="1.26953125" style="20" customWidth="1"/>
    <col min="2" max="2" width="4" style="20" customWidth="1"/>
    <col min="3" max="3" width="8.36328125" style="20" customWidth="1"/>
    <col min="4" max="16" width="8.6328125" style="20" customWidth="1"/>
    <col min="17" max="19" width="10.36328125" style="20" customWidth="1"/>
    <col min="20" max="20" width="1.26953125" style="20" customWidth="1"/>
    <col min="21" max="21" width="9.08984375" style="20"/>
    <col min="22" max="24" width="9.08984375" style="20" hidden="1" customWidth="1"/>
    <col min="25" max="25" width="0" style="20" hidden="1" customWidth="1"/>
    <col min="26" max="16384" width="9.08984375" style="20"/>
  </cols>
  <sheetData>
    <row r="1" spans="1:25" ht="21" x14ac:dyDescent="0.3">
      <c r="B1" s="95" t="s">
        <v>269</v>
      </c>
      <c r="C1" s="95"/>
      <c r="D1" s="95"/>
      <c r="E1" s="95"/>
      <c r="F1" s="95"/>
      <c r="G1" s="95"/>
      <c r="H1" s="95"/>
      <c r="I1" s="95"/>
      <c r="J1" s="95"/>
      <c r="K1" s="95"/>
      <c r="L1" s="95"/>
      <c r="M1" s="95"/>
      <c r="N1" s="95"/>
      <c r="O1" s="95"/>
      <c r="P1" s="95"/>
      <c r="Q1" s="95"/>
      <c r="R1" s="95"/>
      <c r="S1" s="95"/>
      <c r="V1" s="20" t="s">
        <v>278</v>
      </c>
      <c r="W1" s="20" t="s">
        <v>279</v>
      </c>
      <c r="X1" s="20" t="s">
        <v>280</v>
      </c>
    </row>
    <row r="2" spans="1:25" ht="19" thickBot="1" x14ac:dyDescent="0.35">
      <c r="B2" s="62" t="s">
        <v>270</v>
      </c>
      <c r="C2" s="63"/>
      <c r="D2" s="63"/>
      <c r="E2" s="63"/>
      <c r="F2" s="63"/>
      <c r="G2" s="63"/>
      <c r="H2" s="63"/>
      <c r="I2" s="63"/>
      <c r="J2" s="22"/>
      <c r="K2" s="22"/>
      <c r="L2" s="22"/>
      <c r="M2" s="23"/>
      <c r="N2" s="23"/>
      <c r="O2" s="23"/>
      <c r="P2" s="23"/>
      <c r="Q2" s="23"/>
      <c r="R2" s="23"/>
      <c r="S2" s="23"/>
      <c r="V2" s="20" t="s">
        <v>737</v>
      </c>
      <c r="W2" s="20" t="s">
        <v>738</v>
      </c>
      <c r="X2" s="20" t="s">
        <v>739</v>
      </c>
      <c r="Y2" s="20" t="s">
        <v>740</v>
      </c>
    </row>
    <row r="3" spans="1:25" ht="21.15" customHeight="1" x14ac:dyDescent="0.3">
      <c r="B3" s="25" t="s">
        <v>27</v>
      </c>
      <c r="C3" s="75" t="s">
        <v>271</v>
      </c>
      <c r="D3" s="96" t="s">
        <v>741</v>
      </c>
      <c r="E3" s="97"/>
      <c r="F3" s="98"/>
      <c r="G3" s="96" t="s">
        <v>742</v>
      </c>
      <c r="H3" s="97"/>
      <c r="I3" s="97"/>
      <c r="J3" s="97"/>
      <c r="K3" s="97"/>
      <c r="L3" s="97"/>
      <c r="M3" s="97"/>
      <c r="N3" s="97"/>
      <c r="O3" s="97"/>
      <c r="P3" s="102"/>
      <c r="Q3" s="26" t="s">
        <v>272</v>
      </c>
      <c r="R3" s="26" t="s">
        <v>273</v>
      </c>
      <c r="S3" s="26" t="s">
        <v>736</v>
      </c>
    </row>
    <row r="4" spans="1:25" ht="14.5" x14ac:dyDescent="0.3">
      <c r="A4" s="78"/>
      <c r="B4" s="79">
        <v>1</v>
      </c>
      <c r="C4" s="17"/>
      <c r="D4" s="99"/>
      <c r="E4" s="100"/>
      <c r="F4" s="101"/>
      <c r="G4" s="99"/>
      <c r="H4" s="100"/>
      <c r="I4" s="100"/>
      <c r="J4" s="100"/>
      <c r="K4" s="100"/>
      <c r="L4" s="100"/>
      <c r="M4" s="100"/>
      <c r="N4" s="100"/>
      <c r="O4" s="100"/>
      <c r="P4" s="103"/>
      <c r="Q4" s="18"/>
      <c r="R4" s="19"/>
      <c r="S4" s="19"/>
      <c r="U4" s="27"/>
    </row>
    <row r="5" spans="1:25" ht="14.5" x14ac:dyDescent="0.3">
      <c r="A5" s="78"/>
      <c r="B5" s="79">
        <v>2</v>
      </c>
      <c r="C5" s="17"/>
      <c r="D5" s="99"/>
      <c r="E5" s="100"/>
      <c r="F5" s="101"/>
      <c r="G5" s="99"/>
      <c r="H5" s="100"/>
      <c r="I5" s="100"/>
      <c r="J5" s="100"/>
      <c r="K5" s="100"/>
      <c r="L5" s="100"/>
      <c r="M5" s="100"/>
      <c r="N5" s="100"/>
      <c r="O5" s="100"/>
      <c r="P5" s="103"/>
      <c r="Q5" s="18"/>
      <c r="R5" s="19"/>
      <c r="S5" s="19"/>
      <c r="U5" s="27"/>
    </row>
    <row r="6" spans="1:25" ht="14.5" x14ac:dyDescent="0.3">
      <c r="A6" s="78"/>
      <c r="B6" s="79">
        <v>3</v>
      </c>
      <c r="C6" s="17"/>
      <c r="D6" s="99"/>
      <c r="E6" s="100"/>
      <c r="F6" s="101"/>
      <c r="G6" s="99"/>
      <c r="H6" s="100"/>
      <c r="I6" s="100"/>
      <c r="J6" s="100"/>
      <c r="K6" s="100"/>
      <c r="L6" s="100"/>
      <c r="M6" s="100"/>
      <c r="N6" s="100"/>
      <c r="O6" s="100"/>
      <c r="P6" s="103"/>
      <c r="Q6" s="18"/>
      <c r="R6" s="19"/>
      <c r="S6" s="19"/>
      <c r="U6" s="27"/>
    </row>
    <row r="7" spans="1:25" ht="14.5" x14ac:dyDescent="0.3">
      <c r="A7" s="78"/>
      <c r="B7" s="79">
        <v>4</v>
      </c>
      <c r="C7" s="17"/>
      <c r="D7" s="99"/>
      <c r="E7" s="100"/>
      <c r="F7" s="101"/>
      <c r="G7" s="99"/>
      <c r="H7" s="100"/>
      <c r="I7" s="100"/>
      <c r="J7" s="100"/>
      <c r="K7" s="100"/>
      <c r="L7" s="100"/>
      <c r="M7" s="100"/>
      <c r="N7" s="100"/>
      <c r="O7" s="100"/>
      <c r="P7" s="103"/>
      <c r="Q7" s="18"/>
      <c r="R7" s="19"/>
      <c r="S7" s="19"/>
      <c r="U7" s="27"/>
    </row>
    <row r="8" spans="1:25" ht="14.5" x14ac:dyDescent="0.3">
      <c r="A8" s="78"/>
      <c r="B8" s="79">
        <v>5</v>
      </c>
      <c r="C8" s="17"/>
      <c r="D8" s="99"/>
      <c r="E8" s="100"/>
      <c r="F8" s="101"/>
      <c r="G8" s="99"/>
      <c r="H8" s="100"/>
      <c r="I8" s="100"/>
      <c r="J8" s="100"/>
      <c r="K8" s="100"/>
      <c r="L8" s="100"/>
      <c r="M8" s="100"/>
      <c r="N8" s="100"/>
      <c r="O8" s="100"/>
      <c r="P8" s="103"/>
      <c r="Q8" s="18"/>
      <c r="R8" s="19"/>
      <c r="S8" s="19"/>
      <c r="U8" s="27"/>
    </row>
    <row r="9" spans="1:25" ht="14.5" x14ac:dyDescent="0.3">
      <c r="A9" s="78"/>
      <c r="B9" s="79">
        <v>6</v>
      </c>
      <c r="C9" s="17"/>
      <c r="D9" s="99"/>
      <c r="E9" s="100"/>
      <c r="F9" s="101"/>
      <c r="G9" s="99"/>
      <c r="H9" s="100"/>
      <c r="I9" s="100"/>
      <c r="J9" s="100"/>
      <c r="K9" s="100"/>
      <c r="L9" s="100"/>
      <c r="M9" s="100"/>
      <c r="N9" s="100"/>
      <c r="O9" s="100"/>
      <c r="P9" s="103"/>
      <c r="Q9" s="18"/>
      <c r="R9" s="19"/>
      <c r="S9" s="19"/>
      <c r="U9" s="27"/>
    </row>
    <row r="10" spans="1:25" ht="14.5" x14ac:dyDescent="0.3">
      <c r="A10" s="78"/>
      <c r="B10" s="79">
        <v>7</v>
      </c>
      <c r="C10" s="17"/>
      <c r="D10" s="99"/>
      <c r="E10" s="100"/>
      <c r="F10" s="101"/>
      <c r="G10" s="99"/>
      <c r="H10" s="100"/>
      <c r="I10" s="100"/>
      <c r="J10" s="100"/>
      <c r="K10" s="100"/>
      <c r="L10" s="100"/>
      <c r="M10" s="100"/>
      <c r="N10" s="100"/>
      <c r="O10" s="100"/>
      <c r="P10" s="103"/>
      <c r="Q10" s="18"/>
      <c r="R10" s="19"/>
      <c r="S10" s="19"/>
      <c r="U10" s="27"/>
    </row>
    <row r="11" spans="1:25" ht="14.5" x14ac:dyDescent="0.3">
      <c r="A11" s="78"/>
      <c r="B11" s="79">
        <v>8</v>
      </c>
      <c r="C11" s="17"/>
      <c r="D11" s="99"/>
      <c r="E11" s="100"/>
      <c r="F11" s="101"/>
      <c r="G11" s="99"/>
      <c r="H11" s="100"/>
      <c r="I11" s="100"/>
      <c r="J11" s="100"/>
      <c r="K11" s="100"/>
      <c r="L11" s="100"/>
      <c r="M11" s="100"/>
      <c r="N11" s="100"/>
      <c r="O11" s="100"/>
      <c r="P11" s="103"/>
      <c r="Q11" s="18"/>
      <c r="R11" s="19"/>
      <c r="S11" s="19"/>
      <c r="U11" s="27"/>
    </row>
    <row r="12" spans="1:25" ht="14.5" x14ac:dyDescent="0.3">
      <c r="A12" s="78"/>
      <c r="B12" s="79">
        <v>9</v>
      </c>
      <c r="C12" s="17"/>
      <c r="D12" s="99"/>
      <c r="E12" s="100"/>
      <c r="F12" s="101"/>
      <c r="G12" s="99"/>
      <c r="H12" s="100"/>
      <c r="I12" s="100"/>
      <c r="J12" s="100"/>
      <c r="K12" s="100"/>
      <c r="L12" s="100"/>
      <c r="M12" s="100"/>
      <c r="N12" s="100"/>
      <c r="O12" s="100"/>
      <c r="P12" s="103"/>
      <c r="Q12" s="18"/>
      <c r="R12" s="19"/>
      <c r="S12" s="19"/>
      <c r="U12" s="27"/>
    </row>
    <row r="13" spans="1:25" ht="14.5" x14ac:dyDescent="0.3">
      <c r="A13" s="78"/>
      <c r="B13" s="79">
        <v>10</v>
      </c>
      <c r="C13" s="17"/>
      <c r="D13" s="99"/>
      <c r="E13" s="100"/>
      <c r="F13" s="101"/>
      <c r="G13" s="99"/>
      <c r="H13" s="100"/>
      <c r="I13" s="100"/>
      <c r="J13" s="100"/>
      <c r="K13" s="100"/>
      <c r="L13" s="100"/>
      <c r="M13" s="100"/>
      <c r="N13" s="100"/>
      <c r="O13" s="100"/>
      <c r="P13" s="103"/>
      <c r="Q13" s="18"/>
      <c r="R13" s="19"/>
      <c r="S13" s="19"/>
      <c r="U13" s="27"/>
    </row>
    <row r="14" spans="1:25" ht="14.5" x14ac:dyDescent="0.3">
      <c r="A14" s="78"/>
      <c r="B14" s="79">
        <v>11</v>
      </c>
      <c r="C14" s="17"/>
      <c r="D14" s="99"/>
      <c r="E14" s="100"/>
      <c r="F14" s="101"/>
      <c r="G14" s="99"/>
      <c r="H14" s="100"/>
      <c r="I14" s="100"/>
      <c r="J14" s="100"/>
      <c r="K14" s="100"/>
      <c r="L14" s="100"/>
      <c r="M14" s="100"/>
      <c r="N14" s="100"/>
      <c r="O14" s="100"/>
      <c r="P14" s="103"/>
      <c r="Q14" s="18"/>
      <c r="R14" s="19"/>
      <c r="S14" s="19"/>
      <c r="U14" s="27"/>
    </row>
    <row r="15" spans="1:25" ht="14.5" x14ac:dyDescent="0.3">
      <c r="A15" s="78"/>
      <c r="B15" s="79">
        <v>12</v>
      </c>
      <c r="C15" s="17"/>
      <c r="D15" s="99"/>
      <c r="E15" s="100"/>
      <c r="F15" s="101"/>
      <c r="G15" s="99"/>
      <c r="H15" s="100"/>
      <c r="I15" s="100"/>
      <c r="J15" s="100"/>
      <c r="K15" s="100"/>
      <c r="L15" s="100"/>
      <c r="M15" s="100"/>
      <c r="N15" s="100"/>
      <c r="O15" s="100"/>
      <c r="P15" s="103"/>
      <c r="Q15" s="18"/>
      <c r="R15" s="19"/>
      <c r="S15" s="19"/>
      <c r="U15" s="27"/>
    </row>
    <row r="16" spans="1:25" ht="14.5" x14ac:dyDescent="0.3">
      <c r="A16" s="78"/>
      <c r="B16" s="79">
        <v>13</v>
      </c>
      <c r="C16" s="17"/>
      <c r="D16" s="99"/>
      <c r="E16" s="100"/>
      <c r="F16" s="101"/>
      <c r="G16" s="99"/>
      <c r="H16" s="100"/>
      <c r="I16" s="100"/>
      <c r="J16" s="100"/>
      <c r="K16" s="100"/>
      <c r="L16" s="100"/>
      <c r="M16" s="100"/>
      <c r="N16" s="100"/>
      <c r="O16" s="100"/>
      <c r="P16" s="103"/>
      <c r="Q16" s="18"/>
      <c r="R16" s="19"/>
      <c r="S16" s="19"/>
      <c r="U16" s="27"/>
    </row>
    <row r="17" spans="1:21" ht="14.5" x14ac:dyDescent="0.3">
      <c r="A17" s="78"/>
      <c r="B17" s="79">
        <v>14</v>
      </c>
      <c r="C17" s="17"/>
      <c r="D17" s="99"/>
      <c r="E17" s="100"/>
      <c r="F17" s="101"/>
      <c r="G17" s="99"/>
      <c r="H17" s="100"/>
      <c r="I17" s="100"/>
      <c r="J17" s="100"/>
      <c r="K17" s="100"/>
      <c r="L17" s="100"/>
      <c r="M17" s="100"/>
      <c r="N17" s="100"/>
      <c r="O17" s="100"/>
      <c r="P17" s="103"/>
      <c r="Q17" s="18"/>
      <c r="R17" s="19"/>
      <c r="S17" s="19"/>
      <c r="U17" s="27"/>
    </row>
    <row r="18" spans="1:21" ht="14.5" x14ac:dyDescent="0.3">
      <c r="A18" s="78"/>
      <c r="B18" s="79">
        <v>15</v>
      </c>
      <c r="C18" s="17"/>
      <c r="D18" s="99"/>
      <c r="E18" s="100"/>
      <c r="F18" s="101"/>
      <c r="G18" s="99"/>
      <c r="H18" s="100"/>
      <c r="I18" s="100"/>
      <c r="J18" s="100"/>
      <c r="K18" s="100"/>
      <c r="L18" s="100"/>
      <c r="M18" s="100"/>
      <c r="N18" s="100"/>
      <c r="O18" s="100"/>
      <c r="P18" s="103"/>
      <c r="Q18" s="18"/>
      <c r="R18" s="19"/>
      <c r="S18" s="19"/>
      <c r="U18" s="27"/>
    </row>
    <row r="19" spans="1:21" ht="14.5" x14ac:dyDescent="0.3">
      <c r="A19" s="78"/>
      <c r="B19" s="79">
        <v>16</v>
      </c>
      <c r="C19" s="17"/>
      <c r="D19" s="99"/>
      <c r="E19" s="100"/>
      <c r="F19" s="101"/>
      <c r="G19" s="99"/>
      <c r="H19" s="100"/>
      <c r="I19" s="100"/>
      <c r="J19" s="100"/>
      <c r="K19" s="100"/>
      <c r="L19" s="100"/>
      <c r="M19" s="100"/>
      <c r="N19" s="100"/>
      <c r="O19" s="100"/>
      <c r="P19" s="103"/>
      <c r="Q19" s="18"/>
      <c r="R19" s="19"/>
      <c r="S19" s="19"/>
      <c r="U19" s="27"/>
    </row>
    <row r="20" spans="1:21" ht="14.5" x14ac:dyDescent="0.3">
      <c r="A20" s="78"/>
      <c r="B20" s="79">
        <v>17</v>
      </c>
      <c r="C20" s="17"/>
      <c r="D20" s="99"/>
      <c r="E20" s="100"/>
      <c r="F20" s="101"/>
      <c r="G20" s="99"/>
      <c r="H20" s="100"/>
      <c r="I20" s="100"/>
      <c r="J20" s="100"/>
      <c r="K20" s="100"/>
      <c r="L20" s="100"/>
      <c r="M20" s="100"/>
      <c r="N20" s="100"/>
      <c r="O20" s="100"/>
      <c r="P20" s="103"/>
      <c r="Q20" s="18"/>
      <c r="R20" s="19"/>
      <c r="S20" s="19"/>
      <c r="U20" s="27"/>
    </row>
    <row r="21" spans="1:21" ht="14.5" x14ac:dyDescent="0.3">
      <c r="A21" s="78"/>
      <c r="B21" s="79">
        <v>18</v>
      </c>
      <c r="C21" s="17"/>
      <c r="D21" s="99"/>
      <c r="E21" s="100"/>
      <c r="F21" s="101"/>
      <c r="G21" s="99"/>
      <c r="H21" s="100"/>
      <c r="I21" s="100"/>
      <c r="J21" s="100"/>
      <c r="K21" s="100"/>
      <c r="L21" s="100"/>
      <c r="M21" s="100"/>
      <c r="N21" s="100"/>
      <c r="O21" s="100"/>
      <c r="P21" s="103"/>
      <c r="Q21" s="18"/>
      <c r="R21" s="19"/>
      <c r="S21" s="19"/>
      <c r="U21" s="27"/>
    </row>
    <row r="22" spans="1:21" ht="14.5" x14ac:dyDescent="0.3">
      <c r="A22" s="78"/>
      <c r="B22" s="79">
        <v>19</v>
      </c>
      <c r="C22" s="17"/>
      <c r="D22" s="99"/>
      <c r="E22" s="100"/>
      <c r="F22" s="101"/>
      <c r="G22" s="99"/>
      <c r="H22" s="100"/>
      <c r="I22" s="100"/>
      <c r="J22" s="100"/>
      <c r="K22" s="100"/>
      <c r="L22" s="100"/>
      <c r="M22" s="100"/>
      <c r="N22" s="100"/>
      <c r="O22" s="100"/>
      <c r="P22" s="103"/>
      <c r="Q22" s="18"/>
      <c r="R22" s="19"/>
      <c r="S22" s="19"/>
      <c r="U22" s="27"/>
    </row>
    <row r="23" spans="1:21" ht="14.5" x14ac:dyDescent="0.3">
      <c r="A23" s="78"/>
      <c r="B23" s="79">
        <v>20</v>
      </c>
      <c r="C23" s="17"/>
      <c r="D23" s="99"/>
      <c r="E23" s="100"/>
      <c r="F23" s="101"/>
      <c r="G23" s="99"/>
      <c r="H23" s="100"/>
      <c r="I23" s="100"/>
      <c r="J23" s="100"/>
      <c r="K23" s="100"/>
      <c r="L23" s="100"/>
      <c r="M23" s="100"/>
      <c r="N23" s="100"/>
      <c r="O23" s="100"/>
      <c r="P23" s="103"/>
      <c r="Q23" s="18"/>
      <c r="R23" s="19"/>
      <c r="S23" s="19"/>
      <c r="U23" s="27"/>
    </row>
    <row r="24" spans="1:21" ht="14.5" x14ac:dyDescent="0.3">
      <c r="A24" s="78"/>
      <c r="B24" s="79">
        <v>21</v>
      </c>
      <c r="C24" s="17"/>
      <c r="D24" s="99"/>
      <c r="E24" s="100"/>
      <c r="F24" s="101"/>
      <c r="G24" s="99"/>
      <c r="H24" s="100"/>
      <c r="I24" s="100"/>
      <c r="J24" s="100"/>
      <c r="K24" s="100"/>
      <c r="L24" s="100"/>
      <c r="M24" s="100"/>
      <c r="N24" s="100"/>
      <c r="O24" s="100"/>
      <c r="P24" s="103"/>
      <c r="Q24" s="18"/>
      <c r="R24" s="19"/>
      <c r="S24" s="19"/>
      <c r="U24" s="27"/>
    </row>
    <row r="25" spans="1:21" ht="14.5" x14ac:dyDescent="0.3">
      <c r="A25" s="78"/>
      <c r="B25" s="79">
        <v>22</v>
      </c>
      <c r="C25" s="17"/>
      <c r="D25" s="99"/>
      <c r="E25" s="100"/>
      <c r="F25" s="101"/>
      <c r="G25" s="99"/>
      <c r="H25" s="100"/>
      <c r="I25" s="100"/>
      <c r="J25" s="100"/>
      <c r="K25" s="100"/>
      <c r="L25" s="100"/>
      <c r="M25" s="100"/>
      <c r="N25" s="100"/>
      <c r="O25" s="100"/>
      <c r="P25" s="103"/>
      <c r="Q25" s="18"/>
      <c r="R25" s="19"/>
      <c r="S25" s="19"/>
      <c r="U25" s="27"/>
    </row>
    <row r="26" spans="1:21" ht="14.5" x14ac:dyDescent="0.3">
      <c r="A26" s="78"/>
      <c r="B26" s="79">
        <v>23</v>
      </c>
      <c r="C26" s="17"/>
      <c r="D26" s="99"/>
      <c r="E26" s="100"/>
      <c r="F26" s="101"/>
      <c r="G26" s="99"/>
      <c r="H26" s="100"/>
      <c r="I26" s="100"/>
      <c r="J26" s="100"/>
      <c r="K26" s="100"/>
      <c r="L26" s="100"/>
      <c r="M26" s="100"/>
      <c r="N26" s="100"/>
      <c r="O26" s="100"/>
      <c r="P26" s="103"/>
      <c r="Q26" s="18"/>
      <c r="R26" s="19"/>
      <c r="S26" s="19"/>
      <c r="U26" s="27"/>
    </row>
    <row r="27" spans="1:21" ht="14.5" x14ac:dyDescent="0.3">
      <c r="A27" s="78"/>
      <c r="B27" s="79">
        <v>24</v>
      </c>
      <c r="C27" s="17"/>
      <c r="D27" s="99"/>
      <c r="E27" s="100"/>
      <c r="F27" s="101"/>
      <c r="G27" s="99"/>
      <c r="H27" s="100"/>
      <c r="I27" s="100"/>
      <c r="J27" s="100"/>
      <c r="K27" s="100"/>
      <c r="L27" s="100"/>
      <c r="M27" s="100"/>
      <c r="N27" s="100"/>
      <c r="O27" s="100"/>
      <c r="P27" s="103"/>
      <c r="Q27" s="18"/>
      <c r="R27" s="19"/>
      <c r="S27" s="19"/>
      <c r="U27" s="27"/>
    </row>
    <row r="28" spans="1:21" ht="14.5" x14ac:dyDescent="0.3">
      <c r="A28" s="78"/>
      <c r="B28" s="79">
        <v>25</v>
      </c>
      <c r="C28" s="17"/>
      <c r="D28" s="99"/>
      <c r="E28" s="100"/>
      <c r="F28" s="101"/>
      <c r="G28" s="99"/>
      <c r="H28" s="100"/>
      <c r="I28" s="100"/>
      <c r="J28" s="100"/>
      <c r="K28" s="100"/>
      <c r="L28" s="100"/>
      <c r="M28" s="100"/>
      <c r="N28" s="100"/>
      <c r="O28" s="100"/>
      <c r="P28" s="103"/>
      <c r="Q28" s="18"/>
      <c r="R28" s="19"/>
      <c r="S28" s="19"/>
      <c r="U28" s="27"/>
    </row>
    <row r="30" spans="1:21" ht="19" thickBot="1" x14ac:dyDescent="0.35">
      <c r="B30" s="38" t="s">
        <v>274</v>
      </c>
      <c r="C30" s="21"/>
      <c r="D30" s="21"/>
      <c r="E30" s="21"/>
      <c r="F30" s="21"/>
      <c r="G30" s="28"/>
      <c r="H30" s="28"/>
      <c r="I30" s="28"/>
      <c r="J30" s="28"/>
      <c r="K30" s="28"/>
      <c r="L30" s="28"/>
      <c r="M30" s="24"/>
      <c r="N30" s="24"/>
      <c r="O30" s="24"/>
      <c r="P30" s="24"/>
      <c r="Q30" s="24"/>
      <c r="R30" s="24"/>
      <c r="S30" s="24"/>
    </row>
    <row r="31" spans="1:21" ht="10" customHeight="1" x14ac:dyDescent="0.3">
      <c r="B31" s="27"/>
      <c r="C31" s="27"/>
      <c r="D31" s="27"/>
      <c r="E31" s="27"/>
      <c r="F31" s="27"/>
      <c r="G31" s="27"/>
      <c r="H31" s="27"/>
      <c r="I31" s="27"/>
      <c r="J31" s="27"/>
      <c r="K31" s="27"/>
      <c r="L31" s="27"/>
      <c r="M31" s="29"/>
      <c r="N31" s="29"/>
      <c r="O31" s="29"/>
      <c r="P31" s="27"/>
      <c r="Q31" s="27"/>
      <c r="R31" s="27"/>
      <c r="S31" s="27"/>
    </row>
    <row r="32" spans="1:21" ht="20" customHeight="1" x14ac:dyDescent="0.3">
      <c r="B32" s="30" t="s">
        <v>275</v>
      </c>
      <c r="C32" s="30"/>
      <c r="D32" s="30"/>
      <c r="E32" s="30"/>
      <c r="F32" s="30"/>
      <c r="G32" s="31">
        <f>IF(ISERROR(I32/K32),0,(I32/K32))</f>
        <v>0</v>
      </c>
      <c r="I32" s="32">
        <f>IF(COUNTIF(S4:S28,"COMPLETE")=0,0,COUNTIF(S4:S28,"COMPLETE"))</f>
        <v>0</v>
      </c>
      <c r="J32" s="33" t="s">
        <v>276</v>
      </c>
      <c r="K32" s="34">
        <f>IF(COUNTA(G4:G28)=0,0,COUNTA(G4:G28))</f>
        <v>0</v>
      </c>
      <c r="M32" s="35"/>
      <c r="N32" s="36"/>
      <c r="O32" s="35"/>
      <c r="P32" s="37"/>
      <c r="Q32" s="30"/>
      <c r="R32" s="30"/>
      <c r="S32" s="30"/>
    </row>
    <row r="33" spans="2:19" ht="10" customHeight="1" x14ac:dyDescent="0.3">
      <c r="B33" s="30"/>
      <c r="C33" s="30"/>
      <c r="D33" s="30"/>
      <c r="E33" s="30"/>
      <c r="F33" s="30"/>
      <c r="G33" s="30"/>
      <c r="H33" s="30"/>
      <c r="I33" s="30"/>
      <c r="J33" s="30"/>
      <c r="K33" s="30"/>
      <c r="L33" s="30"/>
      <c r="M33" s="36"/>
      <c r="N33" s="36"/>
      <c r="O33" s="36"/>
      <c r="P33" s="30"/>
      <c r="Q33" s="30"/>
      <c r="R33" s="30"/>
      <c r="S33" s="30"/>
    </row>
    <row r="34" spans="2:19" ht="19" thickBot="1" x14ac:dyDescent="0.35">
      <c r="B34" s="38" t="s">
        <v>277</v>
      </c>
      <c r="C34" s="21"/>
      <c r="D34" s="21"/>
      <c r="E34" s="21"/>
      <c r="F34" s="21"/>
      <c r="G34" s="28"/>
      <c r="H34" s="28"/>
      <c r="I34" s="28"/>
      <c r="J34" s="28"/>
      <c r="K34" s="28"/>
      <c r="L34" s="28"/>
      <c r="M34" s="24"/>
      <c r="N34" s="24"/>
      <c r="O34" s="24"/>
      <c r="P34" s="24"/>
      <c r="Q34" s="24"/>
      <c r="R34" s="24"/>
      <c r="S34" s="24"/>
    </row>
    <row r="35" spans="2:19" ht="10" customHeight="1" x14ac:dyDescent="0.3">
      <c r="B35" s="27"/>
      <c r="C35" s="27"/>
      <c r="D35" s="27"/>
      <c r="E35" s="27"/>
      <c r="F35" s="27"/>
      <c r="G35" s="27"/>
      <c r="H35" s="27"/>
      <c r="I35" s="27"/>
      <c r="J35" s="27"/>
      <c r="K35" s="27"/>
      <c r="L35" s="27"/>
      <c r="M35" s="29"/>
      <c r="N35" s="29"/>
      <c r="O35" s="29"/>
      <c r="P35" s="27"/>
      <c r="Q35" s="27"/>
      <c r="R35" s="27"/>
      <c r="S35" s="27"/>
    </row>
    <row r="36" spans="2:19" ht="17.399999999999999" customHeight="1" x14ac:dyDescent="0.3">
      <c r="B36" s="36">
        <v>1</v>
      </c>
      <c r="C36" s="104"/>
      <c r="D36" s="104"/>
      <c r="E36" s="104"/>
      <c r="F36" s="104"/>
      <c r="G36" s="104"/>
      <c r="H36" s="104"/>
      <c r="I36" s="104"/>
      <c r="J36" s="104"/>
      <c r="K36" s="104"/>
      <c r="L36" s="104"/>
      <c r="M36" s="104"/>
      <c r="N36" s="104"/>
      <c r="O36" s="104"/>
      <c r="P36" s="104"/>
      <c r="Q36" s="104"/>
      <c r="R36" s="104"/>
      <c r="S36" s="104"/>
    </row>
    <row r="37" spans="2:19" ht="17.399999999999999" customHeight="1" x14ac:dyDescent="0.3">
      <c r="B37" s="36">
        <v>2</v>
      </c>
      <c r="C37" s="104"/>
      <c r="D37" s="104"/>
      <c r="E37" s="104"/>
      <c r="F37" s="104"/>
      <c r="G37" s="104"/>
      <c r="H37" s="104"/>
      <c r="I37" s="104"/>
      <c r="J37" s="104"/>
      <c r="K37" s="104"/>
      <c r="L37" s="104"/>
      <c r="M37" s="104"/>
      <c r="N37" s="104"/>
      <c r="O37" s="104"/>
      <c r="P37" s="104"/>
      <c r="Q37" s="104"/>
      <c r="R37" s="104"/>
      <c r="S37" s="104"/>
    </row>
    <row r="38" spans="2:19" ht="17.399999999999999" customHeight="1" x14ac:dyDescent="0.3">
      <c r="B38" s="36">
        <v>3</v>
      </c>
      <c r="C38" s="104"/>
      <c r="D38" s="104"/>
      <c r="E38" s="104"/>
      <c r="F38" s="104"/>
      <c r="G38" s="104"/>
      <c r="H38" s="104"/>
      <c r="I38" s="104"/>
      <c r="J38" s="104"/>
      <c r="K38" s="104"/>
      <c r="L38" s="104"/>
      <c r="M38" s="104"/>
      <c r="N38" s="104"/>
      <c r="O38" s="104"/>
      <c r="P38" s="104"/>
      <c r="Q38" s="104"/>
      <c r="R38" s="104"/>
      <c r="S38" s="104"/>
    </row>
    <row r="39" spans="2:19" ht="17.399999999999999" customHeight="1" x14ac:dyDescent="0.3">
      <c r="B39" s="36">
        <v>4</v>
      </c>
      <c r="C39" s="104"/>
      <c r="D39" s="104"/>
      <c r="E39" s="104"/>
      <c r="F39" s="104"/>
      <c r="G39" s="104"/>
      <c r="H39" s="104"/>
      <c r="I39" s="104"/>
      <c r="J39" s="104"/>
      <c r="K39" s="104"/>
      <c r="L39" s="104"/>
      <c r="M39" s="104"/>
      <c r="N39" s="104"/>
      <c r="O39" s="104"/>
      <c r="P39" s="104"/>
      <c r="Q39" s="104"/>
      <c r="R39" s="104"/>
      <c r="S39" s="104"/>
    </row>
    <row r="40" spans="2:19" ht="17.399999999999999" customHeight="1" x14ac:dyDescent="0.3">
      <c r="B40" s="36">
        <v>5</v>
      </c>
      <c r="C40" s="104"/>
      <c r="D40" s="104"/>
      <c r="E40" s="104"/>
      <c r="F40" s="104"/>
      <c r="G40" s="104"/>
      <c r="H40" s="104"/>
      <c r="I40" s="104"/>
      <c r="J40" s="104"/>
      <c r="K40" s="104"/>
      <c r="L40" s="104"/>
      <c r="M40" s="104"/>
      <c r="N40" s="104"/>
      <c r="O40" s="104"/>
      <c r="P40" s="104"/>
      <c r="Q40" s="104"/>
      <c r="R40" s="104"/>
      <c r="S40" s="104"/>
    </row>
    <row r="41" spans="2:19" ht="17.399999999999999" customHeight="1" x14ac:dyDescent="0.3"/>
    <row r="42" spans="2:19" ht="17.399999999999999" customHeight="1" x14ac:dyDescent="0.3"/>
    <row r="43" spans="2:19" ht="17.399999999999999" customHeight="1" x14ac:dyDescent="0.3"/>
    <row r="44" spans="2:19" ht="17.399999999999999" customHeight="1" x14ac:dyDescent="0.3"/>
  </sheetData>
  <sheetProtection algorithmName="SHA-512" hashValue="itpwQrbfC1NDXQY0X19TSIqvxlAOLUsXH+nXIL5rNoAQlgSGXEuwgIVdnlLKWG5pNHyMZ6NjxfoImAkVsuljWw==" saltValue="XhRbDI45/ASpvKZuuvsJEA==" spinCount="100000" sheet="1" selectLockedCells="1"/>
  <mergeCells count="58">
    <mergeCell ref="C37:S37"/>
    <mergeCell ref="C38:S38"/>
    <mergeCell ref="C39:S39"/>
    <mergeCell ref="C40:S40"/>
    <mergeCell ref="D24:F24"/>
    <mergeCell ref="D25:F25"/>
    <mergeCell ref="D26:F26"/>
    <mergeCell ref="D27:F27"/>
    <mergeCell ref="D28:F28"/>
    <mergeCell ref="G24:P24"/>
    <mergeCell ref="G25:P25"/>
    <mergeCell ref="G26:P26"/>
    <mergeCell ref="G27:P27"/>
    <mergeCell ref="G28:P28"/>
    <mergeCell ref="C36:S36"/>
    <mergeCell ref="D21:F21"/>
    <mergeCell ref="D22:F22"/>
    <mergeCell ref="D23:F23"/>
    <mergeCell ref="G21:P21"/>
    <mergeCell ref="G22:P22"/>
    <mergeCell ref="G23:P23"/>
    <mergeCell ref="D18:F18"/>
    <mergeCell ref="D19:F19"/>
    <mergeCell ref="D20:F20"/>
    <mergeCell ref="G18:P18"/>
    <mergeCell ref="G19:P19"/>
    <mergeCell ref="G20:P20"/>
    <mergeCell ref="D15:F15"/>
    <mergeCell ref="D16:F16"/>
    <mergeCell ref="D17:F17"/>
    <mergeCell ref="G15:P15"/>
    <mergeCell ref="G16:P16"/>
    <mergeCell ref="G17:P17"/>
    <mergeCell ref="D12:F12"/>
    <mergeCell ref="D13:F13"/>
    <mergeCell ref="D14:F14"/>
    <mergeCell ref="G12:P12"/>
    <mergeCell ref="G13:P13"/>
    <mergeCell ref="G14:P14"/>
    <mergeCell ref="D9:F9"/>
    <mergeCell ref="D10:F10"/>
    <mergeCell ref="D11:F11"/>
    <mergeCell ref="G9:P9"/>
    <mergeCell ref="G10:P10"/>
    <mergeCell ref="G11:P11"/>
    <mergeCell ref="D6:F6"/>
    <mergeCell ref="D7:F7"/>
    <mergeCell ref="D8:F8"/>
    <mergeCell ref="G6:P6"/>
    <mergeCell ref="G7:P7"/>
    <mergeCell ref="G8:P8"/>
    <mergeCell ref="B1:S1"/>
    <mergeCell ref="D3:F3"/>
    <mergeCell ref="D4:F4"/>
    <mergeCell ref="D5:F5"/>
    <mergeCell ref="G3:P3"/>
    <mergeCell ref="G4:P4"/>
    <mergeCell ref="G5:P5"/>
  </mergeCells>
  <dataValidations count="2">
    <dataValidation type="list" allowBlank="1" showInputMessage="1" showErrorMessage="1" sqref="C4:C28" xr:uid="{C2A43F90-53C1-42B5-A97F-FF46DF45A83B}">
      <formula1>$V$1:$X$1</formula1>
    </dataValidation>
    <dataValidation type="list" allowBlank="1" showInputMessage="1" showErrorMessage="1" sqref="S4:S28" xr:uid="{F62CD2EF-898D-4055-B5C6-91B98B323DF9}">
      <formula1>$V$2:$Y$2</formula1>
    </dataValidation>
  </dataValidations>
  <pageMargins left="0.7" right="0.7" top="0.75" bottom="0.75" header="0.3" footer="0.3"/>
  <pageSetup scale="79"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3340-FBE8-4113-A51A-43ACA7334806}">
  <sheetPr>
    <pageSetUpPr fitToPage="1"/>
  </sheetPr>
  <dimension ref="B1:G39"/>
  <sheetViews>
    <sheetView workbookViewId="0">
      <selection activeCell="K17" sqref="K17"/>
    </sheetView>
  </sheetViews>
  <sheetFormatPr defaultColWidth="8.6328125" defaultRowHeight="10.5" x14ac:dyDescent="0.25"/>
  <cols>
    <col min="1" max="1" width="2.26953125" style="40" customWidth="1"/>
    <col min="2" max="2" width="74.7265625" style="40" customWidth="1"/>
    <col min="3" max="3" width="7.7265625" style="40" customWidth="1"/>
    <col min="4" max="4" width="2.36328125" style="40" customWidth="1"/>
    <col min="5" max="5" width="5.6328125" style="40" customWidth="1"/>
    <col min="6" max="6" width="11.26953125" style="40" customWidth="1"/>
    <col min="7" max="7" width="4.08984375" style="39" customWidth="1"/>
    <col min="8" max="16384" width="8.6328125" style="40"/>
  </cols>
  <sheetData>
    <row r="1" spans="2:7" ht="25.5" customHeight="1" x14ac:dyDescent="0.5">
      <c r="B1" s="105" t="s">
        <v>282</v>
      </c>
      <c r="C1" s="105"/>
      <c r="D1" s="105"/>
      <c r="E1" s="105"/>
      <c r="F1" s="105"/>
    </row>
    <row r="2" spans="2:7" ht="10.5" customHeight="1" x14ac:dyDescent="0.45">
      <c r="B2" s="41"/>
      <c r="C2" s="41"/>
      <c r="D2" s="41"/>
      <c r="E2" s="41"/>
    </row>
    <row r="3" spans="2:7" ht="27" customHeight="1" x14ac:dyDescent="0.25">
      <c r="B3" s="109" t="s">
        <v>281</v>
      </c>
      <c r="C3" s="42"/>
      <c r="D3" s="42"/>
      <c r="E3" s="42"/>
      <c r="F3" s="42"/>
    </row>
    <row r="4" spans="2:7" ht="27" customHeight="1" x14ac:dyDescent="0.25">
      <c r="B4" s="109"/>
      <c r="C4" s="42"/>
      <c r="D4" s="42"/>
      <c r="E4" s="42"/>
      <c r="F4" s="42"/>
    </row>
    <row r="5" spans="2:7" ht="11" thickBot="1" x14ac:dyDescent="0.3"/>
    <row r="6" spans="2:7" ht="16" thickBot="1" x14ac:dyDescent="0.4">
      <c r="B6" s="43" t="s">
        <v>208</v>
      </c>
      <c r="C6" s="106" t="s">
        <v>206</v>
      </c>
      <c r="D6" s="107"/>
      <c r="E6" s="107"/>
      <c r="F6" s="108"/>
    </row>
    <row r="7" spans="2:7" ht="15.5" x14ac:dyDescent="0.35">
      <c r="B7" s="44" t="str">
        <f>'1'!E3</f>
        <v>1 - Food Safety Plan (HACCP)</v>
      </c>
      <c r="C7" s="45">
        <f>'1'!J13</f>
        <v>0</v>
      </c>
      <c r="D7" s="46" t="s">
        <v>205</v>
      </c>
      <c r="E7" s="45">
        <f>'1'!D13</f>
        <v>0</v>
      </c>
      <c r="F7" s="47" t="str">
        <f>IF(E7=0,"-",C7/E7)</f>
        <v>-</v>
      </c>
      <c r="G7" s="48"/>
    </row>
    <row r="8" spans="2:7" ht="15.5" x14ac:dyDescent="0.35">
      <c r="B8" s="49" t="str">
        <f>'2'!E3</f>
        <v>2 - Supplier Management</v>
      </c>
      <c r="C8" s="50">
        <f>'2'!J8</f>
        <v>0</v>
      </c>
      <c r="D8" s="50" t="s">
        <v>205</v>
      </c>
      <c r="E8" s="50">
        <f>'2'!D8</f>
        <v>0</v>
      </c>
      <c r="F8" s="47" t="str">
        <f t="shared" ref="F8:F30" si="0">IF(E8=0,"-",C8/E8)</f>
        <v>-</v>
      </c>
      <c r="G8" s="48"/>
    </row>
    <row r="9" spans="2:7" ht="15.5" x14ac:dyDescent="0.35">
      <c r="B9" s="49" t="str">
        <f>'3'!E3</f>
        <v>3 - GMPs</v>
      </c>
      <c r="C9" s="50">
        <f>'3'!J17</f>
        <v>0</v>
      </c>
      <c r="D9" s="50" t="s">
        <v>205</v>
      </c>
      <c r="E9" s="50">
        <f>'3'!D17</f>
        <v>0</v>
      </c>
      <c r="F9" s="47" t="str">
        <f t="shared" si="0"/>
        <v>-</v>
      </c>
      <c r="G9" s="48"/>
    </row>
    <row r="10" spans="2:7" ht="15.5" x14ac:dyDescent="0.35">
      <c r="B10" s="49" t="str">
        <f>'4'!E3</f>
        <v>4 - Sanitation</v>
      </c>
      <c r="C10" s="50">
        <f>'4'!J18</f>
        <v>0</v>
      </c>
      <c r="D10" s="50" t="s">
        <v>205</v>
      </c>
      <c r="E10" s="50">
        <f>'4'!D18</f>
        <v>0</v>
      </c>
      <c r="F10" s="47" t="str">
        <f t="shared" si="0"/>
        <v>-</v>
      </c>
      <c r="G10" s="48"/>
    </row>
    <row r="11" spans="2:7" ht="15.5" x14ac:dyDescent="0.35">
      <c r="B11" s="49" t="str">
        <f>'5'!E3</f>
        <v>5 - Traceability</v>
      </c>
      <c r="C11" s="50">
        <f>'5'!J16</f>
        <v>0</v>
      </c>
      <c r="D11" s="50" t="s">
        <v>205</v>
      </c>
      <c r="E11" s="50">
        <f>'5'!D16</f>
        <v>0</v>
      </c>
      <c r="F11" s="47" t="str">
        <f t="shared" si="0"/>
        <v>-</v>
      </c>
      <c r="G11" s="48"/>
    </row>
    <row r="12" spans="2:7" ht="15.5" x14ac:dyDescent="0.35">
      <c r="B12" s="51" t="str">
        <f>'6'!E3</f>
        <v>6 - Allergen and Sensitizing Agent Management</v>
      </c>
      <c r="C12" s="50">
        <f>'6'!J14</f>
        <v>0</v>
      </c>
      <c r="D12" s="50" t="s">
        <v>205</v>
      </c>
      <c r="E12" s="50">
        <f>'6'!D14</f>
        <v>0</v>
      </c>
      <c r="F12" s="47" t="str">
        <f t="shared" si="0"/>
        <v>-</v>
      </c>
      <c r="G12" s="48"/>
    </row>
    <row r="13" spans="2:7" ht="15.5" x14ac:dyDescent="0.35">
      <c r="B13" s="49" t="str">
        <f>'7'!E3</f>
        <v>7 - Record Management</v>
      </c>
      <c r="C13" s="50">
        <f>'7'!J17</f>
        <v>0</v>
      </c>
      <c r="D13" s="50" t="s">
        <v>205</v>
      </c>
      <c r="E13" s="50">
        <f>'7'!D17</f>
        <v>0</v>
      </c>
      <c r="F13" s="47" t="str">
        <f t="shared" si="0"/>
        <v>-</v>
      </c>
      <c r="G13" s="48"/>
    </row>
    <row r="14" spans="2:7" ht="15.5" x14ac:dyDescent="0.35">
      <c r="B14" s="49" t="str">
        <f>'8'!E3</f>
        <v>8 - Premises Control</v>
      </c>
      <c r="C14" s="50">
        <f>'8'!J39</f>
        <v>0</v>
      </c>
      <c r="D14" s="50" t="s">
        <v>205</v>
      </c>
      <c r="E14" s="50">
        <f>'8'!D39</f>
        <v>0</v>
      </c>
      <c r="F14" s="47" t="str">
        <f t="shared" si="0"/>
        <v>-</v>
      </c>
      <c r="G14" s="48"/>
    </row>
    <row r="15" spans="2:7" ht="15.5" x14ac:dyDescent="0.35">
      <c r="B15" s="49" t="str">
        <f>'9'!E3</f>
        <v>9 - Receiving and Storage Control</v>
      </c>
      <c r="C15" s="50">
        <f>'9'!J16</f>
        <v>0</v>
      </c>
      <c r="D15" s="50" t="s">
        <v>205</v>
      </c>
      <c r="E15" s="50">
        <f>'9'!D16</f>
        <v>0</v>
      </c>
      <c r="F15" s="47" t="str">
        <f t="shared" si="0"/>
        <v>-</v>
      </c>
      <c r="G15" s="48"/>
    </row>
    <row r="16" spans="2:7" ht="15.5" x14ac:dyDescent="0.35">
      <c r="B16" s="49" t="str">
        <f>'10'!E3</f>
        <v>10 - Material Control</v>
      </c>
      <c r="C16" s="50">
        <f>'10'!J13</f>
        <v>0</v>
      </c>
      <c r="D16" s="50" t="s">
        <v>205</v>
      </c>
      <c r="E16" s="50">
        <f>'10'!D13</f>
        <v>0</v>
      </c>
      <c r="F16" s="47" t="str">
        <f t="shared" si="0"/>
        <v>-</v>
      </c>
      <c r="G16" s="48"/>
    </row>
    <row r="17" spans="2:7" ht="15.5" x14ac:dyDescent="0.35">
      <c r="B17" s="49" t="str">
        <f>'11'!E3</f>
        <v>11 - Personnel Control</v>
      </c>
      <c r="C17" s="50">
        <f>'11'!J16</f>
        <v>0</v>
      </c>
      <c r="D17" s="50" t="s">
        <v>205</v>
      </c>
      <c r="E17" s="50">
        <f>'11'!D16</f>
        <v>0</v>
      </c>
      <c r="F17" s="47" t="str">
        <f t="shared" si="0"/>
        <v>-</v>
      </c>
      <c r="G17" s="48"/>
    </row>
    <row r="18" spans="2:7" ht="15.5" x14ac:dyDescent="0.35">
      <c r="B18" s="49" t="str">
        <f>'12'!E3</f>
        <v>12 - Chemical Control</v>
      </c>
      <c r="C18" s="50">
        <f>'12'!J14</f>
        <v>0</v>
      </c>
      <c r="D18" s="50" t="s">
        <v>205</v>
      </c>
      <c r="E18" s="50">
        <f>'12'!D14</f>
        <v>0</v>
      </c>
      <c r="F18" s="47" t="str">
        <f t="shared" si="0"/>
        <v>-</v>
      </c>
      <c r="G18" s="48"/>
    </row>
    <row r="19" spans="2:7" ht="15.5" x14ac:dyDescent="0.35">
      <c r="B19" s="49" t="str">
        <f>'13'!E3</f>
        <v>13 - Pest Control</v>
      </c>
      <c r="C19" s="50">
        <f>'13'!J14</f>
        <v>0</v>
      </c>
      <c r="D19" s="50" t="s">
        <v>205</v>
      </c>
      <c r="E19" s="50">
        <f>'13'!D14</f>
        <v>0</v>
      </c>
      <c r="F19" s="47" t="str">
        <f t="shared" si="0"/>
        <v>-</v>
      </c>
      <c r="G19" s="48"/>
    </row>
    <row r="20" spans="2:7" ht="15.5" x14ac:dyDescent="0.35">
      <c r="B20" s="49" t="str">
        <f>'14'!E3</f>
        <v>14 - Food Defense</v>
      </c>
      <c r="C20" s="50">
        <f>'14'!J12</f>
        <v>0</v>
      </c>
      <c r="D20" s="50" t="s">
        <v>205</v>
      </c>
      <c r="E20" s="50">
        <f>'14'!D12</f>
        <v>0</v>
      </c>
      <c r="F20" s="47" t="str">
        <f t="shared" si="0"/>
        <v>-</v>
      </c>
      <c r="G20" s="48"/>
    </row>
    <row r="21" spans="2:7" ht="15.5" x14ac:dyDescent="0.35">
      <c r="B21" s="49" t="str">
        <f>'15'!E3</f>
        <v>15 - Internal Audits</v>
      </c>
      <c r="C21" s="50">
        <f>'15'!J7</f>
        <v>0</v>
      </c>
      <c r="D21" s="50" t="s">
        <v>205</v>
      </c>
      <c r="E21" s="50">
        <f>'15'!D7</f>
        <v>0</v>
      </c>
      <c r="F21" s="47" t="str">
        <f t="shared" si="0"/>
        <v>-</v>
      </c>
      <c r="G21" s="48"/>
    </row>
    <row r="22" spans="2:7" ht="15.5" x14ac:dyDescent="0.35">
      <c r="B22" s="49" t="str">
        <f>'16'!E3</f>
        <v>16 - External Audits</v>
      </c>
      <c r="C22" s="50">
        <f>'16'!J8</f>
        <v>0</v>
      </c>
      <c r="D22" s="52" t="s">
        <v>205</v>
      </c>
      <c r="E22" s="50">
        <f>'16'!D8</f>
        <v>0</v>
      </c>
      <c r="F22" s="47" t="str">
        <f t="shared" si="0"/>
        <v>-</v>
      </c>
      <c r="G22" s="48"/>
    </row>
    <row r="23" spans="2:7" ht="15.5" x14ac:dyDescent="0.35">
      <c r="B23" s="49" t="str">
        <f>'17'!E3</f>
        <v>17 - Management Practices</v>
      </c>
      <c r="C23" s="50">
        <f>'17'!J13</f>
        <v>0</v>
      </c>
      <c r="D23" s="52" t="s">
        <v>205</v>
      </c>
      <c r="E23" s="50">
        <f>'17'!D13</f>
        <v>0</v>
      </c>
      <c r="F23" s="47" t="str">
        <f t="shared" si="0"/>
        <v>-</v>
      </c>
      <c r="G23" s="48"/>
    </row>
    <row r="24" spans="2:7" ht="15.5" x14ac:dyDescent="0.35">
      <c r="B24" s="49" t="str">
        <f>'18'!E3</f>
        <v>18 - Regulatory Compliance</v>
      </c>
      <c r="C24" s="50">
        <f>'18'!J9</f>
        <v>0</v>
      </c>
      <c r="D24" s="52" t="s">
        <v>205</v>
      </c>
      <c r="E24" s="50">
        <f>'18'!D9</f>
        <v>0</v>
      </c>
      <c r="F24" s="47" t="str">
        <f t="shared" si="0"/>
        <v>-</v>
      </c>
      <c r="G24" s="48"/>
    </row>
    <row r="25" spans="2:7" ht="15.5" x14ac:dyDescent="0.35">
      <c r="B25" s="49" t="str">
        <f>'19'!E3</f>
        <v>19 - Microbiological Monitoring</v>
      </c>
      <c r="C25" s="50">
        <f>'19'!J21</f>
        <v>0</v>
      </c>
      <c r="D25" s="52" t="s">
        <v>205</v>
      </c>
      <c r="E25" s="50">
        <f>'19'!D21</f>
        <v>0</v>
      </c>
      <c r="F25" s="47" t="str">
        <f t="shared" si="0"/>
        <v>-</v>
      </c>
      <c r="G25" s="48"/>
    </row>
    <row r="26" spans="2:7" ht="15.5" x14ac:dyDescent="0.35">
      <c r="B26" s="53" t="str">
        <f>'20'!E3</f>
        <v>20 - Finished Goods Monitoring</v>
      </c>
      <c r="C26" s="50">
        <f>'20'!J9</f>
        <v>0</v>
      </c>
      <c r="D26" s="52" t="s">
        <v>205</v>
      </c>
      <c r="E26" s="50">
        <f>'20'!D9</f>
        <v>0</v>
      </c>
      <c r="F26" s="47" t="str">
        <f t="shared" si="0"/>
        <v>-</v>
      </c>
      <c r="G26" s="48"/>
    </row>
    <row r="27" spans="2:7" ht="15.5" x14ac:dyDescent="0.35">
      <c r="B27" s="54" t="str">
        <f>'21'!E3</f>
        <v>21 - Corrective Action Preventive Action</v>
      </c>
      <c r="C27" s="55">
        <f>'21'!J8</f>
        <v>0</v>
      </c>
      <c r="D27" s="52" t="s">
        <v>205</v>
      </c>
      <c r="E27" s="50">
        <f>'21'!D8</f>
        <v>0</v>
      </c>
      <c r="F27" s="47" t="str">
        <f t="shared" si="0"/>
        <v>-</v>
      </c>
      <c r="G27" s="48"/>
    </row>
    <row r="28" spans="2:7" ht="15.5" x14ac:dyDescent="0.35">
      <c r="B28" s="56" t="str">
        <f>'22'!E3</f>
        <v>22 - Laboratory Data Accuracy</v>
      </c>
      <c r="C28" s="55">
        <f>'22'!J12</f>
        <v>0</v>
      </c>
      <c r="D28" s="52" t="s">
        <v>205</v>
      </c>
      <c r="E28" s="50">
        <f>'22'!D12</f>
        <v>0</v>
      </c>
      <c r="F28" s="47" t="str">
        <f t="shared" si="0"/>
        <v>-</v>
      </c>
      <c r="G28" s="48"/>
    </row>
    <row r="29" spans="2:7" ht="15.5" x14ac:dyDescent="0.35">
      <c r="B29" s="56" t="str">
        <f>'23'!E3</f>
        <v>23 - Change Management</v>
      </c>
      <c r="C29" s="55">
        <f>'23'!J10</f>
        <v>0</v>
      </c>
      <c r="D29" s="52" t="s">
        <v>205</v>
      </c>
      <c r="E29" s="50">
        <f>'23'!D10</f>
        <v>0</v>
      </c>
      <c r="F29" s="47" t="str">
        <f t="shared" si="0"/>
        <v>-</v>
      </c>
      <c r="G29" s="48"/>
    </row>
    <row r="30" spans="2:7" ht="16" thickBot="1" x14ac:dyDescent="0.4">
      <c r="B30" s="57" t="str">
        <f>'24'!E3</f>
        <v>24 - Food Fraud</v>
      </c>
      <c r="C30" s="58">
        <f>'24'!J8</f>
        <v>0</v>
      </c>
      <c r="D30" s="59" t="s">
        <v>205</v>
      </c>
      <c r="E30" s="60">
        <f>'24'!D8</f>
        <v>0</v>
      </c>
      <c r="F30" s="61" t="str">
        <f t="shared" si="0"/>
        <v>-</v>
      </c>
      <c r="G30" s="48"/>
    </row>
    <row r="31" spans="2:7" x14ac:dyDescent="0.25">
      <c r="C31" s="39"/>
      <c r="D31" s="39"/>
      <c r="E31" s="39"/>
      <c r="G31" s="40"/>
    </row>
    <row r="32" spans="2:7" x14ac:dyDescent="0.25">
      <c r="C32" s="39"/>
      <c r="D32" s="39"/>
      <c r="E32" s="39"/>
      <c r="G32" s="40"/>
    </row>
    <row r="33" spans="3:7" x14ac:dyDescent="0.25">
      <c r="C33" s="39"/>
      <c r="D33" s="39"/>
      <c r="E33" s="39"/>
      <c r="G33" s="40"/>
    </row>
    <row r="34" spans="3:7" x14ac:dyDescent="0.25">
      <c r="C34" s="39"/>
      <c r="D34" s="39"/>
      <c r="E34" s="39"/>
      <c r="G34" s="40"/>
    </row>
    <row r="35" spans="3:7" x14ac:dyDescent="0.25">
      <c r="C35" s="39"/>
      <c r="D35" s="39"/>
      <c r="E35" s="39"/>
      <c r="G35" s="40"/>
    </row>
    <row r="36" spans="3:7" x14ac:dyDescent="0.25">
      <c r="C36" s="39"/>
      <c r="D36" s="39"/>
      <c r="E36" s="39"/>
      <c r="G36" s="40"/>
    </row>
    <row r="37" spans="3:7" x14ac:dyDescent="0.25">
      <c r="C37" s="39"/>
      <c r="D37" s="39"/>
      <c r="E37" s="39"/>
      <c r="G37" s="40"/>
    </row>
    <row r="38" spans="3:7" x14ac:dyDescent="0.25">
      <c r="C38" s="39"/>
      <c r="D38" s="39"/>
      <c r="E38" s="39"/>
    </row>
    <row r="39" spans="3:7" x14ac:dyDescent="0.25">
      <c r="C39" s="39"/>
      <c r="D39" s="39"/>
      <c r="E39" s="39"/>
    </row>
  </sheetData>
  <sheetProtection selectLockedCells="1"/>
  <mergeCells count="3">
    <mergeCell ref="B1:F1"/>
    <mergeCell ref="C6:F6"/>
    <mergeCell ref="B3:B4"/>
  </mergeCells>
  <pageMargins left="0.7" right="0.7" top="0.75" bottom="0.75" header="0.3" footer="0.3"/>
  <pageSetup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89BFD-1B44-4BDE-9FC2-D83B6658CBDD}">
  <sheetPr>
    <pageSetUpPr fitToPage="1"/>
  </sheetPr>
  <dimension ref="A1:J11"/>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327</v>
      </c>
      <c r="F3" s="91"/>
    </row>
    <row r="4" spans="1:10" ht="18" customHeight="1" x14ac:dyDescent="0.35">
      <c r="A4" s="6" t="s">
        <v>27</v>
      </c>
      <c r="B4" s="6" t="s">
        <v>130</v>
      </c>
      <c r="C4" s="6" t="s">
        <v>131</v>
      </c>
      <c r="D4" s="6" t="s">
        <v>129</v>
      </c>
      <c r="E4" s="7" t="s">
        <v>83</v>
      </c>
      <c r="F4" s="7" t="s">
        <v>84</v>
      </c>
    </row>
    <row r="5" spans="1:10" ht="58" x14ac:dyDescent="0.35">
      <c r="A5" s="8" t="s">
        <v>328</v>
      </c>
      <c r="B5" s="1"/>
      <c r="C5" s="1"/>
      <c r="D5" s="1"/>
      <c r="E5" s="9" t="s">
        <v>329</v>
      </c>
      <c r="F5" s="10" t="s">
        <v>125</v>
      </c>
      <c r="H5" s="11">
        <f>IF(D5="MIN",1,IF(D5="BEST",2,0))</f>
        <v>0</v>
      </c>
      <c r="I5" s="11">
        <f>IF(B5="X",1,IF(C5="X",2,0))</f>
        <v>0</v>
      </c>
      <c r="J5" s="4" t="str">
        <f t="shared" ref="J5:J7" si="0">IF(D5="","",IF(D5="N/A","",IF(I5&gt;=H5,1,0)))</f>
        <v/>
      </c>
    </row>
    <row r="6" spans="1:10" ht="38.25" customHeight="1" x14ac:dyDescent="0.35">
      <c r="A6" s="8" t="s">
        <v>98</v>
      </c>
      <c r="B6" s="1"/>
      <c r="C6" s="1"/>
      <c r="D6" s="1"/>
      <c r="E6" s="9" t="s">
        <v>330</v>
      </c>
      <c r="F6" s="10" t="s">
        <v>331</v>
      </c>
      <c r="H6" s="11">
        <f t="shared" ref="H6:H7" si="1">IF(D6="MIN",1,IF(D6="BEST",2,0))</f>
        <v>0</v>
      </c>
      <c r="I6" s="11">
        <f t="shared" ref="I6:I7" si="2">IF(B6="X",1,IF(C6="X",2,0))</f>
        <v>0</v>
      </c>
      <c r="J6" s="4" t="str">
        <f t="shared" si="0"/>
        <v/>
      </c>
    </row>
    <row r="7" spans="1:10" ht="52.5" customHeight="1" x14ac:dyDescent="0.35">
      <c r="A7" s="8" t="s">
        <v>99</v>
      </c>
      <c r="B7" s="1"/>
      <c r="C7" s="1"/>
      <c r="D7" s="1"/>
      <c r="E7" s="10" t="s">
        <v>90</v>
      </c>
      <c r="F7" s="10" t="s">
        <v>332</v>
      </c>
      <c r="H7" s="11">
        <f t="shared" si="1"/>
        <v>0</v>
      </c>
      <c r="I7" s="11">
        <f t="shared" si="2"/>
        <v>0</v>
      </c>
      <c r="J7" s="4" t="str">
        <f t="shared" si="0"/>
        <v/>
      </c>
    </row>
    <row r="8" spans="1:10" hidden="1" x14ac:dyDescent="0.35">
      <c r="A8" s="11" t="s">
        <v>204</v>
      </c>
      <c r="B8" s="11"/>
      <c r="C8" s="11"/>
      <c r="D8" s="11">
        <f>COUNTIF(D5:D7,"MIN")+COUNTIF(D5:D7,"BEST")</f>
        <v>0</v>
      </c>
      <c r="J8" s="4">
        <f>SUM(J5:J7)</f>
        <v>0</v>
      </c>
    </row>
    <row r="9" spans="1:10" hidden="1" x14ac:dyDescent="0.35">
      <c r="A9" s="11" t="s">
        <v>130</v>
      </c>
    </row>
    <row r="10" spans="1:10" hidden="1" x14ac:dyDescent="0.35">
      <c r="A10" s="11" t="s">
        <v>131</v>
      </c>
    </row>
    <row r="11" spans="1:10" hidden="1" x14ac:dyDescent="0.35">
      <c r="A11" s="11" t="s">
        <v>129</v>
      </c>
    </row>
  </sheetData>
  <sheetProtection algorithmName="SHA-512" hashValue="EWYfEvy49GnX8uaF736MoOW6DGsHyCCGxTl9nspr2se33EwuaCnFjCcTegEWbGwzj3GewrNW0aY+dGsNs0802g==" saltValue="QK1UBCPgnpAbc+8/ZuRM7Q==" spinCount="100000" sheet="1" selectLockedCells="1"/>
  <mergeCells count="3">
    <mergeCell ref="A2:F2"/>
    <mergeCell ref="A3:D3"/>
    <mergeCell ref="E3:F3"/>
  </mergeCells>
  <dataValidations count="1">
    <dataValidation type="list" allowBlank="1" showInputMessage="1" showErrorMessage="1" sqref="B5:D7" xr:uid="{672EA73E-ADE6-4119-8879-F8CD4AAA760A}">
      <formula1>$A$8</formula1>
    </dataValidation>
  </dataValidations>
  <printOptions horizontalCentered="1"/>
  <pageMargins left="0.25" right="0.25" top="0.75" bottom="0.75" header="0.3" footer="0.3"/>
  <pageSetup scale="79" fitToHeight="0" orientation="landscape" r:id="rId1"/>
  <headerFooter alignWithMargins="0">
    <oddFooter>&amp;C2 - Supplier Management, 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CF0F3-3A78-45EF-84EC-9736B69C1AA4}">
  <sheetPr>
    <pageSetUpPr fitToPage="1"/>
  </sheetPr>
  <dimension ref="A1:J20"/>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333</v>
      </c>
      <c r="F3" s="91"/>
    </row>
    <row r="4" spans="1:10" ht="18" customHeight="1" x14ac:dyDescent="0.35">
      <c r="A4" s="6" t="s">
        <v>27</v>
      </c>
      <c r="B4" s="6" t="s">
        <v>130</v>
      </c>
      <c r="C4" s="6" t="s">
        <v>131</v>
      </c>
      <c r="D4" s="6" t="s">
        <v>129</v>
      </c>
      <c r="E4" s="7" t="s">
        <v>83</v>
      </c>
      <c r="F4" s="7" t="s">
        <v>84</v>
      </c>
    </row>
    <row r="5" spans="1:10" ht="58" x14ac:dyDescent="0.35">
      <c r="A5" s="8" t="s">
        <v>334</v>
      </c>
      <c r="B5" s="1"/>
      <c r="C5" s="1"/>
      <c r="D5" s="1"/>
      <c r="E5" s="9" t="s">
        <v>338</v>
      </c>
      <c r="F5" s="10" t="s">
        <v>339</v>
      </c>
      <c r="H5" s="11">
        <f>IF(D5="MIN",1,IF(D5="BEST",2,0))</f>
        <v>0</v>
      </c>
      <c r="I5" s="11">
        <f>IF(B5="X",1,IF(C5="X",2,0))</f>
        <v>0</v>
      </c>
      <c r="J5" s="4" t="str">
        <f t="shared" ref="J5:J16" si="0">IF(D5="","",IF(D5="N/A","",IF(I5&gt;=H5,1,0)))</f>
        <v/>
      </c>
    </row>
    <row r="6" spans="1:10" ht="36" customHeight="1" x14ac:dyDescent="0.35">
      <c r="A6" s="8" t="s">
        <v>15</v>
      </c>
      <c r="B6" s="1"/>
      <c r="C6" s="1"/>
      <c r="D6" s="1"/>
      <c r="E6" s="9" t="s">
        <v>336</v>
      </c>
      <c r="F6" s="10" t="s">
        <v>142</v>
      </c>
      <c r="H6" s="11">
        <f t="shared" ref="H6:H16" si="1">IF(D6="MIN",1,IF(D6="BEST",2,0))</f>
        <v>0</v>
      </c>
      <c r="I6" s="11">
        <f t="shared" ref="I6:I16" si="2">IF(B6="X",1,IF(C6="X",2,0))</f>
        <v>0</v>
      </c>
      <c r="J6" s="4" t="str">
        <f t="shared" si="0"/>
        <v/>
      </c>
    </row>
    <row r="7" spans="1:10" ht="69.75" customHeight="1" x14ac:dyDescent="0.35">
      <c r="A7" s="8" t="s">
        <v>16</v>
      </c>
      <c r="B7" s="1"/>
      <c r="C7" s="1"/>
      <c r="D7" s="1"/>
      <c r="E7" s="10" t="s">
        <v>340</v>
      </c>
      <c r="F7" s="10" t="s">
        <v>195</v>
      </c>
      <c r="H7" s="11">
        <f t="shared" si="1"/>
        <v>0</v>
      </c>
      <c r="I7" s="11">
        <f t="shared" si="2"/>
        <v>0</v>
      </c>
      <c r="J7" s="4" t="str">
        <f t="shared" si="0"/>
        <v/>
      </c>
    </row>
    <row r="8" spans="1:10" ht="97.5" customHeight="1" x14ac:dyDescent="0.35">
      <c r="A8" s="8" t="s">
        <v>101</v>
      </c>
      <c r="B8" s="1"/>
      <c r="C8" s="1"/>
      <c r="D8" s="1"/>
      <c r="E8" s="9" t="s">
        <v>341</v>
      </c>
      <c r="F8" s="10" t="s">
        <v>342</v>
      </c>
      <c r="H8" s="11">
        <f t="shared" ref="H8:H12" si="3">IF(D8="MIN",1,IF(D8="BEST",2,0))</f>
        <v>0</v>
      </c>
      <c r="I8" s="11">
        <f t="shared" ref="I8:I12" si="4">IF(B8="X",1,IF(C8="X",2,0))</f>
        <v>0</v>
      </c>
      <c r="J8" s="4" t="str">
        <f t="shared" ref="J8:J12" si="5">IF(D8="","",IF(D8="N/A","",IF(I8&gt;=H8,1,0)))</f>
        <v/>
      </c>
    </row>
    <row r="9" spans="1:10" ht="55.5" customHeight="1" x14ac:dyDescent="0.35">
      <c r="A9" s="8" t="s">
        <v>17</v>
      </c>
      <c r="B9" s="1"/>
      <c r="C9" s="1"/>
      <c r="D9" s="1"/>
      <c r="E9" s="9" t="s">
        <v>343</v>
      </c>
      <c r="F9" s="10" t="s">
        <v>344</v>
      </c>
      <c r="H9" s="11">
        <f t="shared" si="3"/>
        <v>0</v>
      </c>
      <c r="I9" s="11">
        <f t="shared" si="4"/>
        <v>0</v>
      </c>
      <c r="J9" s="4" t="str">
        <f t="shared" si="5"/>
        <v/>
      </c>
    </row>
    <row r="10" spans="1:10" ht="80.400000000000006" customHeight="1" x14ac:dyDescent="0.35">
      <c r="A10" s="8" t="s">
        <v>18</v>
      </c>
      <c r="B10" s="1"/>
      <c r="C10" s="1"/>
      <c r="D10" s="1"/>
      <c r="E10" s="9" t="s">
        <v>345</v>
      </c>
      <c r="F10" s="10"/>
      <c r="H10" s="11">
        <f t="shared" si="3"/>
        <v>0</v>
      </c>
      <c r="I10" s="11">
        <f t="shared" si="4"/>
        <v>0</v>
      </c>
      <c r="J10" s="4" t="str">
        <f t="shared" si="5"/>
        <v/>
      </c>
    </row>
    <row r="11" spans="1:10" ht="77.25" customHeight="1" x14ac:dyDescent="0.35">
      <c r="A11" s="8" t="s">
        <v>19</v>
      </c>
      <c r="B11" s="1"/>
      <c r="C11" s="1"/>
      <c r="D11" s="1"/>
      <c r="E11" s="9" t="s">
        <v>346</v>
      </c>
      <c r="F11" s="10"/>
      <c r="H11" s="11">
        <f t="shared" si="3"/>
        <v>0</v>
      </c>
      <c r="I11" s="11">
        <f t="shared" si="4"/>
        <v>0</v>
      </c>
      <c r="J11" s="4" t="str">
        <f t="shared" si="5"/>
        <v/>
      </c>
    </row>
    <row r="12" spans="1:10" ht="77.25" customHeight="1" x14ac:dyDescent="0.35">
      <c r="A12" s="8" t="s">
        <v>20</v>
      </c>
      <c r="B12" s="1"/>
      <c r="C12" s="1"/>
      <c r="D12" s="1"/>
      <c r="E12" s="9" t="s">
        <v>347</v>
      </c>
      <c r="F12" s="10"/>
      <c r="H12" s="11">
        <f t="shared" si="3"/>
        <v>0</v>
      </c>
      <c r="I12" s="11">
        <f t="shared" si="4"/>
        <v>0</v>
      </c>
      <c r="J12" s="4" t="str">
        <f t="shared" si="5"/>
        <v/>
      </c>
    </row>
    <row r="13" spans="1:10" ht="64.5" customHeight="1" x14ac:dyDescent="0.35">
      <c r="A13" s="8" t="s">
        <v>21</v>
      </c>
      <c r="B13" s="1"/>
      <c r="C13" s="1"/>
      <c r="D13" s="1"/>
      <c r="E13" s="9" t="s">
        <v>353</v>
      </c>
      <c r="F13" s="10" t="s">
        <v>337</v>
      </c>
      <c r="H13" s="11">
        <f t="shared" si="1"/>
        <v>0</v>
      </c>
      <c r="I13" s="11">
        <f t="shared" si="2"/>
        <v>0</v>
      </c>
      <c r="J13" s="4" t="str">
        <f t="shared" si="0"/>
        <v/>
      </c>
    </row>
    <row r="14" spans="1:10" ht="90.75" customHeight="1" x14ac:dyDescent="0.35">
      <c r="A14" s="8" t="s">
        <v>77</v>
      </c>
      <c r="B14" s="1"/>
      <c r="C14" s="1"/>
      <c r="D14" s="1"/>
      <c r="E14" s="9" t="s">
        <v>348</v>
      </c>
      <c r="F14" s="10" t="s">
        <v>349</v>
      </c>
      <c r="H14" s="11">
        <f t="shared" si="1"/>
        <v>0</v>
      </c>
      <c r="I14" s="11">
        <f t="shared" si="2"/>
        <v>0</v>
      </c>
      <c r="J14" s="4" t="str">
        <f t="shared" si="0"/>
        <v/>
      </c>
    </row>
    <row r="15" spans="1:10" ht="41.25" customHeight="1" x14ac:dyDescent="0.35">
      <c r="A15" s="8" t="s">
        <v>124</v>
      </c>
      <c r="B15" s="1"/>
      <c r="C15" s="1"/>
      <c r="D15" s="1"/>
      <c r="E15" s="9" t="s">
        <v>350</v>
      </c>
      <c r="F15" s="10"/>
      <c r="H15" s="11">
        <f t="shared" si="1"/>
        <v>0</v>
      </c>
      <c r="I15" s="11">
        <f t="shared" si="2"/>
        <v>0</v>
      </c>
      <c r="J15" s="4" t="str">
        <f t="shared" si="0"/>
        <v/>
      </c>
    </row>
    <row r="16" spans="1:10" ht="87" customHeight="1" x14ac:dyDescent="0.35">
      <c r="A16" s="8" t="s">
        <v>335</v>
      </c>
      <c r="B16" s="1"/>
      <c r="C16" s="1"/>
      <c r="D16" s="1"/>
      <c r="E16" s="9" t="s">
        <v>352</v>
      </c>
      <c r="F16" s="10" t="s">
        <v>351</v>
      </c>
      <c r="H16" s="11">
        <f t="shared" si="1"/>
        <v>0</v>
      </c>
      <c r="I16" s="11">
        <f t="shared" si="2"/>
        <v>0</v>
      </c>
      <c r="J16" s="4" t="str">
        <f t="shared" si="0"/>
        <v/>
      </c>
    </row>
    <row r="17" spans="1:10" hidden="1" x14ac:dyDescent="0.35">
      <c r="A17" s="11" t="s">
        <v>204</v>
      </c>
      <c r="B17" s="11"/>
      <c r="C17" s="11"/>
      <c r="D17" s="11">
        <f>COUNTIF(D5:D16,"MIN")+COUNTIF(D5:D16,"BEST")</f>
        <v>0</v>
      </c>
      <c r="J17" s="4">
        <f>SUM(J5:J16)</f>
        <v>0</v>
      </c>
    </row>
    <row r="18" spans="1:10" hidden="1" x14ac:dyDescent="0.35">
      <c r="A18" s="11" t="s">
        <v>130</v>
      </c>
    </row>
    <row r="19" spans="1:10" hidden="1" x14ac:dyDescent="0.35">
      <c r="A19" s="11" t="s">
        <v>131</v>
      </c>
    </row>
    <row r="20" spans="1:10" hidden="1" x14ac:dyDescent="0.35">
      <c r="A20" s="11" t="s">
        <v>129</v>
      </c>
    </row>
  </sheetData>
  <sheetProtection algorithmName="SHA-512" hashValue="rovZcGTL2N8CR5hsbH1DH29qiz8DCK3t72UBiqwgsu46QtLSZGIg+hcTMoTUcw/UtXog4EjQoVGeqgM0CUgmNw==" saltValue="M6K2DPfi0D2u94wqexlb6A==" spinCount="100000" sheet="1" selectLockedCells="1"/>
  <mergeCells count="3">
    <mergeCell ref="A2:F2"/>
    <mergeCell ref="A3:D3"/>
    <mergeCell ref="E3:F3"/>
  </mergeCells>
  <dataValidations count="1">
    <dataValidation type="list" allowBlank="1" showInputMessage="1" showErrorMessage="1" sqref="B5:D16" xr:uid="{5667A391-DB7D-448D-AC84-448634FADEF6}">
      <formula1>$A$17</formula1>
    </dataValidation>
  </dataValidations>
  <printOptions horizontalCentered="1"/>
  <pageMargins left="0.25" right="0.25" top="0.75" bottom="0.75" header="0.3" footer="0.3"/>
  <pageSetup scale="79" fitToHeight="0" orientation="landscape" r:id="rId1"/>
  <headerFooter alignWithMargins="0">
    <oddFooter>&amp;C3 - GMPs,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35524-CBFC-4D85-A4E2-D7A9BD9D1B38}">
  <sheetPr>
    <pageSetUpPr fitToPage="1"/>
  </sheetPr>
  <dimension ref="A1:J21"/>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362</v>
      </c>
      <c r="F3" s="91"/>
    </row>
    <row r="4" spans="1:10" ht="18" customHeight="1" x14ac:dyDescent="0.35">
      <c r="A4" s="6" t="s">
        <v>27</v>
      </c>
      <c r="B4" s="6" t="s">
        <v>130</v>
      </c>
      <c r="C4" s="6" t="s">
        <v>131</v>
      </c>
      <c r="D4" s="6" t="s">
        <v>129</v>
      </c>
      <c r="E4" s="7" t="s">
        <v>83</v>
      </c>
      <c r="F4" s="7" t="s">
        <v>84</v>
      </c>
    </row>
    <row r="5" spans="1:10" ht="138.15" customHeight="1" x14ac:dyDescent="0.35">
      <c r="A5" s="8" t="s">
        <v>22</v>
      </c>
      <c r="B5" s="1"/>
      <c r="C5" s="1"/>
      <c r="D5" s="1"/>
      <c r="E5" s="9" t="s">
        <v>373</v>
      </c>
      <c r="F5" s="10" t="s">
        <v>374</v>
      </c>
      <c r="H5" s="11">
        <f>IF(D5="MIN",1,IF(D5="BEST",2,0))</f>
        <v>0</v>
      </c>
      <c r="I5" s="11">
        <f>IF(B5="X",1,IF(C5="X",2,0))</f>
        <v>0</v>
      </c>
      <c r="J5" s="4" t="str">
        <f t="shared" ref="J5:J17" si="0">IF(D5="","",IF(D5="N/A","",IF(I5&gt;=H5,1,0)))</f>
        <v/>
      </c>
    </row>
    <row r="6" spans="1:10" ht="96.75" customHeight="1" x14ac:dyDescent="0.35">
      <c r="A6" s="8" t="s">
        <v>23</v>
      </c>
      <c r="B6" s="1"/>
      <c r="C6" s="1"/>
      <c r="D6" s="1"/>
      <c r="E6" s="9" t="s">
        <v>363</v>
      </c>
      <c r="F6" s="10"/>
      <c r="H6" s="11">
        <f t="shared" ref="H6:H17" si="1">IF(D6="MIN",1,IF(D6="BEST",2,0))</f>
        <v>0</v>
      </c>
      <c r="I6" s="11">
        <f t="shared" ref="I6:I17" si="2">IF(B6="X",1,IF(C6="X",2,0))</f>
        <v>0</v>
      </c>
      <c r="J6" s="4" t="str">
        <f t="shared" si="0"/>
        <v/>
      </c>
    </row>
    <row r="7" spans="1:10" ht="84.15" customHeight="1" x14ac:dyDescent="0.35">
      <c r="A7" s="8" t="s">
        <v>24</v>
      </c>
      <c r="B7" s="1"/>
      <c r="C7" s="1"/>
      <c r="D7" s="1"/>
      <c r="E7" s="10" t="s">
        <v>375</v>
      </c>
      <c r="F7" s="10" t="s">
        <v>359</v>
      </c>
      <c r="H7" s="11">
        <f t="shared" si="1"/>
        <v>0</v>
      </c>
      <c r="I7" s="11">
        <f t="shared" si="2"/>
        <v>0</v>
      </c>
      <c r="J7" s="4" t="str">
        <f t="shared" si="0"/>
        <v/>
      </c>
    </row>
    <row r="8" spans="1:10" ht="97.5" customHeight="1" x14ac:dyDescent="0.35">
      <c r="A8" s="8" t="s">
        <v>25</v>
      </c>
      <c r="B8" s="1"/>
      <c r="C8" s="1"/>
      <c r="D8" s="1"/>
      <c r="E8" s="9" t="s">
        <v>114</v>
      </c>
      <c r="F8" s="10" t="s">
        <v>143</v>
      </c>
      <c r="H8" s="11">
        <f t="shared" si="1"/>
        <v>0</v>
      </c>
      <c r="I8" s="11">
        <f t="shared" si="2"/>
        <v>0</v>
      </c>
      <c r="J8" s="4" t="str">
        <f t="shared" si="0"/>
        <v/>
      </c>
    </row>
    <row r="9" spans="1:10" ht="55.5" customHeight="1" x14ac:dyDescent="0.35">
      <c r="A9" s="8" t="s">
        <v>26</v>
      </c>
      <c r="B9" s="1"/>
      <c r="C9" s="1"/>
      <c r="D9" s="1"/>
      <c r="E9" s="9" t="s">
        <v>69</v>
      </c>
      <c r="F9" s="10" t="s">
        <v>360</v>
      </c>
      <c r="H9" s="11">
        <f t="shared" si="1"/>
        <v>0</v>
      </c>
      <c r="I9" s="11">
        <f t="shared" si="2"/>
        <v>0</v>
      </c>
      <c r="J9" s="4" t="str">
        <f t="shared" si="0"/>
        <v/>
      </c>
    </row>
    <row r="10" spans="1:10" ht="80.400000000000006" customHeight="1" x14ac:dyDescent="0.35">
      <c r="A10" s="8" t="s">
        <v>13</v>
      </c>
      <c r="B10" s="1"/>
      <c r="C10" s="1"/>
      <c r="D10" s="1"/>
      <c r="E10" s="9" t="s">
        <v>364</v>
      </c>
      <c r="F10" s="10"/>
      <c r="H10" s="11">
        <f t="shared" si="1"/>
        <v>0</v>
      </c>
      <c r="I10" s="11">
        <f t="shared" si="2"/>
        <v>0</v>
      </c>
      <c r="J10" s="4" t="str">
        <f t="shared" si="0"/>
        <v/>
      </c>
    </row>
    <row r="11" spans="1:10" ht="61.5" customHeight="1" x14ac:dyDescent="0.35">
      <c r="A11" s="8" t="s">
        <v>14</v>
      </c>
      <c r="B11" s="1"/>
      <c r="C11" s="1"/>
      <c r="D11" s="1"/>
      <c r="E11" s="9" t="s">
        <v>70</v>
      </c>
      <c r="F11" s="10" t="s">
        <v>365</v>
      </c>
      <c r="H11" s="11">
        <f t="shared" si="1"/>
        <v>0</v>
      </c>
      <c r="I11" s="11">
        <f t="shared" si="2"/>
        <v>0</v>
      </c>
      <c r="J11" s="4" t="str">
        <f t="shared" si="0"/>
        <v/>
      </c>
    </row>
    <row r="12" spans="1:10" ht="45" customHeight="1" x14ac:dyDescent="0.35">
      <c r="A12" s="8" t="s">
        <v>110</v>
      </c>
      <c r="B12" s="1"/>
      <c r="C12" s="1"/>
      <c r="D12" s="1"/>
      <c r="E12" s="9" t="s">
        <v>366</v>
      </c>
      <c r="F12" s="10"/>
      <c r="H12" s="11">
        <f t="shared" si="1"/>
        <v>0</v>
      </c>
      <c r="I12" s="11">
        <f t="shared" si="2"/>
        <v>0</v>
      </c>
      <c r="J12" s="4" t="str">
        <f t="shared" si="0"/>
        <v/>
      </c>
    </row>
    <row r="13" spans="1:10" ht="63" customHeight="1" x14ac:dyDescent="0.35">
      <c r="A13" s="8" t="s">
        <v>354</v>
      </c>
      <c r="B13" s="1"/>
      <c r="C13" s="1"/>
      <c r="D13" s="1"/>
      <c r="E13" s="9" t="s">
        <v>367</v>
      </c>
      <c r="F13" s="10" t="s">
        <v>368</v>
      </c>
      <c r="H13" s="11">
        <f t="shared" si="1"/>
        <v>0</v>
      </c>
      <c r="I13" s="11">
        <f t="shared" si="2"/>
        <v>0</v>
      </c>
      <c r="J13" s="4" t="str">
        <f t="shared" si="0"/>
        <v/>
      </c>
    </row>
    <row r="14" spans="1:10" ht="50.25" customHeight="1" x14ac:dyDescent="0.35">
      <c r="A14" s="8" t="s">
        <v>355</v>
      </c>
      <c r="B14" s="1"/>
      <c r="C14" s="1"/>
      <c r="D14" s="1"/>
      <c r="E14" s="9" t="s">
        <v>376</v>
      </c>
      <c r="F14" s="10"/>
      <c r="H14" s="11">
        <f t="shared" si="1"/>
        <v>0</v>
      </c>
      <c r="I14" s="11">
        <f t="shared" si="2"/>
        <v>0</v>
      </c>
      <c r="J14" s="4" t="str">
        <f t="shared" si="0"/>
        <v/>
      </c>
    </row>
    <row r="15" spans="1:10" ht="48.75" customHeight="1" x14ac:dyDescent="0.35">
      <c r="A15" s="8" t="s">
        <v>356</v>
      </c>
      <c r="B15" s="1"/>
      <c r="C15" s="1"/>
      <c r="D15" s="1"/>
      <c r="E15" s="9" t="s">
        <v>369</v>
      </c>
      <c r="F15" s="10" t="s">
        <v>361</v>
      </c>
      <c r="H15" s="11">
        <f t="shared" si="1"/>
        <v>0</v>
      </c>
      <c r="I15" s="11">
        <f t="shared" si="2"/>
        <v>0</v>
      </c>
      <c r="J15" s="4" t="str">
        <f t="shared" si="0"/>
        <v/>
      </c>
    </row>
    <row r="16" spans="1:10" ht="67.650000000000006" customHeight="1" x14ac:dyDescent="0.35">
      <c r="A16" s="8" t="s">
        <v>357</v>
      </c>
      <c r="B16" s="1"/>
      <c r="C16" s="1"/>
      <c r="D16" s="1"/>
      <c r="E16" s="9" t="s">
        <v>370</v>
      </c>
      <c r="F16" s="10" t="s">
        <v>372</v>
      </c>
      <c r="H16" s="11">
        <f t="shared" ref="H16" si="3">IF(D16="MIN",1,IF(D16="BEST",2,0))</f>
        <v>0</v>
      </c>
      <c r="I16" s="11">
        <f t="shared" ref="I16" si="4">IF(B16="X",1,IF(C16="X",2,0))</f>
        <v>0</v>
      </c>
      <c r="J16" s="4" t="str">
        <f t="shared" ref="J16" si="5">IF(D16="","",IF(D16="N/A","",IF(I16&gt;=H16,1,0)))</f>
        <v/>
      </c>
    </row>
    <row r="17" spans="1:10" ht="87" customHeight="1" x14ac:dyDescent="0.35">
      <c r="A17" s="8" t="s">
        <v>358</v>
      </c>
      <c r="B17" s="1"/>
      <c r="C17" s="1"/>
      <c r="D17" s="1"/>
      <c r="E17" s="9" t="s">
        <v>371</v>
      </c>
      <c r="F17" s="10" t="s">
        <v>196</v>
      </c>
      <c r="H17" s="11">
        <f t="shared" si="1"/>
        <v>0</v>
      </c>
      <c r="I17" s="11">
        <f t="shared" si="2"/>
        <v>0</v>
      </c>
      <c r="J17" s="4" t="str">
        <f t="shared" si="0"/>
        <v/>
      </c>
    </row>
    <row r="18" spans="1:10" hidden="1" x14ac:dyDescent="0.35">
      <c r="A18" s="11" t="s">
        <v>204</v>
      </c>
      <c r="B18" s="11"/>
      <c r="C18" s="11"/>
      <c r="D18" s="11">
        <f>COUNTIF(D5:D17,"MIN")+COUNTIF(D5:D17,"BEST")</f>
        <v>0</v>
      </c>
      <c r="J18" s="4">
        <f>SUM(J5:J17)</f>
        <v>0</v>
      </c>
    </row>
    <row r="19" spans="1:10" hidden="1" x14ac:dyDescent="0.35">
      <c r="A19" s="11" t="s">
        <v>130</v>
      </c>
    </row>
    <row r="20" spans="1:10" hidden="1" x14ac:dyDescent="0.35">
      <c r="A20" s="11" t="s">
        <v>131</v>
      </c>
    </row>
    <row r="21" spans="1:10" hidden="1" x14ac:dyDescent="0.35">
      <c r="A21" s="11" t="s">
        <v>129</v>
      </c>
    </row>
  </sheetData>
  <sheetProtection algorithmName="SHA-512" hashValue="cY8eyN4i9DGJbXfExxvmYhabuO4TrSc/W+XmE4gQSwQt8bV2uaxKFMBvbwVr43As2EqCGP4IvxlfO11+IHL8QQ==" saltValue="f2qBcBIunbbCrSa84FyNAw==" spinCount="100000" sheet="1" selectLockedCells="1"/>
  <mergeCells count="3">
    <mergeCell ref="A2:F2"/>
    <mergeCell ref="A3:D3"/>
    <mergeCell ref="E3:F3"/>
  </mergeCells>
  <dataValidations count="1">
    <dataValidation type="list" allowBlank="1" showInputMessage="1" showErrorMessage="1" sqref="B5:D17" xr:uid="{7CABEDF6-7838-41D3-A531-8B153C46A5D0}">
      <formula1>$A$18</formula1>
    </dataValidation>
  </dataValidations>
  <printOptions horizontalCentered="1"/>
  <pageMargins left="0.25" right="0.25" top="0.75" bottom="0.75" header="0.3" footer="0.3"/>
  <pageSetup scale="79" fitToHeight="0" orientation="landscape" r:id="rId1"/>
  <headerFooter alignWithMargins="0">
    <oddFooter>&amp;C4 - Sanitation,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3C10B-7128-41A4-A3B3-93EAD6FE3234}">
  <sheetPr>
    <pageSetUpPr fitToPage="1"/>
  </sheetPr>
  <dimension ref="A1:J19"/>
  <sheetViews>
    <sheetView topLeftCell="A9" zoomScaleNormal="100" zoomScaleSheetLayoutView="100" zoomScalePageLayoutView="90" workbookViewId="0">
      <selection activeCell="B11" sqref="B11"/>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377</v>
      </c>
      <c r="F3" s="91"/>
    </row>
    <row r="4" spans="1:10" ht="18" customHeight="1" x14ac:dyDescent="0.35">
      <c r="A4" s="6" t="s">
        <v>27</v>
      </c>
      <c r="B4" s="6" t="s">
        <v>130</v>
      </c>
      <c r="C4" s="6" t="s">
        <v>131</v>
      </c>
      <c r="D4" s="6" t="s">
        <v>129</v>
      </c>
      <c r="E4" s="7" t="s">
        <v>83</v>
      </c>
      <c r="F4" s="7" t="s">
        <v>84</v>
      </c>
    </row>
    <row r="5" spans="1:10" ht="51" customHeight="1" x14ac:dyDescent="0.35">
      <c r="A5" s="8" t="s">
        <v>378</v>
      </c>
      <c r="B5" s="1"/>
      <c r="C5" s="1"/>
      <c r="D5" s="1"/>
      <c r="E5" s="9" t="s">
        <v>390</v>
      </c>
      <c r="F5" s="10" t="s">
        <v>391</v>
      </c>
      <c r="H5" s="11">
        <f>IF(D5="MIN",1,IF(D5="BEST",2,0))</f>
        <v>0</v>
      </c>
      <c r="I5" s="11">
        <f>IF(B5="X",1,IF(C5="X",2,0))</f>
        <v>0</v>
      </c>
      <c r="J5" s="4" t="str">
        <f t="shared" ref="J5:J15" si="0">IF(D5="","",IF(D5="N/A","",IF(I5&gt;=H5,1,0)))</f>
        <v/>
      </c>
    </row>
    <row r="6" spans="1:10" ht="49.65" customHeight="1" x14ac:dyDescent="0.35">
      <c r="A6" s="8" t="s">
        <v>379</v>
      </c>
      <c r="B6" s="1"/>
      <c r="C6" s="1"/>
      <c r="D6" s="1"/>
      <c r="E6" s="9" t="s">
        <v>75</v>
      </c>
      <c r="F6" s="10" t="s">
        <v>392</v>
      </c>
      <c r="H6" s="11">
        <f t="shared" ref="H6:H15" si="1">IF(D6="MIN",1,IF(D6="BEST",2,0))</f>
        <v>0</v>
      </c>
      <c r="I6" s="11">
        <f t="shared" ref="I6:I15" si="2">IF(B6="X",1,IF(C6="X",2,0))</f>
        <v>0</v>
      </c>
      <c r="J6" s="4" t="str">
        <f t="shared" si="0"/>
        <v/>
      </c>
    </row>
    <row r="7" spans="1:10" ht="39.15" customHeight="1" x14ac:dyDescent="0.35">
      <c r="A7" s="8" t="s">
        <v>380</v>
      </c>
      <c r="B7" s="1"/>
      <c r="C7" s="1"/>
      <c r="D7" s="1"/>
      <c r="E7" s="10" t="s">
        <v>106</v>
      </c>
      <c r="F7" s="10" t="s">
        <v>202</v>
      </c>
      <c r="H7" s="11">
        <f t="shared" si="1"/>
        <v>0</v>
      </c>
      <c r="I7" s="11">
        <f t="shared" si="2"/>
        <v>0</v>
      </c>
      <c r="J7" s="4" t="str">
        <f t="shared" si="0"/>
        <v/>
      </c>
    </row>
    <row r="8" spans="1:10" ht="36.75" customHeight="1" x14ac:dyDescent="0.35">
      <c r="A8" s="8" t="s">
        <v>381</v>
      </c>
      <c r="B8" s="1"/>
      <c r="C8" s="1"/>
      <c r="D8" s="1"/>
      <c r="E8" s="9" t="s">
        <v>389</v>
      </c>
      <c r="F8" s="10" t="s">
        <v>393</v>
      </c>
      <c r="H8" s="11">
        <f t="shared" si="1"/>
        <v>0</v>
      </c>
      <c r="I8" s="11">
        <f t="shared" si="2"/>
        <v>0</v>
      </c>
      <c r="J8" s="4" t="str">
        <f t="shared" si="0"/>
        <v/>
      </c>
    </row>
    <row r="9" spans="1:10" ht="55.5" customHeight="1" x14ac:dyDescent="0.35">
      <c r="A9" s="8" t="s">
        <v>382</v>
      </c>
      <c r="B9" s="1"/>
      <c r="C9" s="1"/>
      <c r="D9" s="1"/>
      <c r="E9" s="9" t="s">
        <v>394</v>
      </c>
      <c r="F9" s="10" t="s">
        <v>395</v>
      </c>
      <c r="H9" s="11">
        <f t="shared" si="1"/>
        <v>0</v>
      </c>
      <c r="I9" s="11">
        <f t="shared" si="2"/>
        <v>0</v>
      </c>
      <c r="J9" s="4" t="str">
        <f t="shared" si="0"/>
        <v/>
      </c>
    </row>
    <row r="10" spans="1:10" ht="64.5" customHeight="1" x14ac:dyDescent="0.35">
      <c r="A10" s="8" t="s">
        <v>383</v>
      </c>
      <c r="B10" s="1"/>
      <c r="C10" s="1"/>
      <c r="D10" s="1"/>
      <c r="E10" s="9" t="s">
        <v>396</v>
      </c>
      <c r="F10" s="10" t="s">
        <v>397</v>
      </c>
      <c r="H10" s="11">
        <f t="shared" si="1"/>
        <v>0</v>
      </c>
      <c r="I10" s="11">
        <f t="shared" si="2"/>
        <v>0</v>
      </c>
      <c r="J10" s="4" t="str">
        <f t="shared" si="0"/>
        <v/>
      </c>
    </row>
    <row r="11" spans="1:10" ht="52.5" customHeight="1" x14ac:dyDescent="0.35">
      <c r="A11" s="8" t="s">
        <v>384</v>
      </c>
      <c r="B11" s="1"/>
      <c r="C11" s="1"/>
      <c r="D11" s="1"/>
      <c r="E11" s="9" t="s">
        <v>398</v>
      </c>
      <c r="F11" s="10" t="s">
        <v>399</v>
      </c>
      <c r="H11" s="11">
        <f t="shared" si="1"/>
        <v>0</v>
      </c>
      <c r="I11" s="11">
        <f t="shared" si="2"/>
        <v>0</v>
      </c>
      <c r="J11" s="4" t="str">
        <f t="shared" si="0"/>
        <v/>
      </c>
    </row>
    <row r="12" spans="1:10" ht="45" customHeight="1" x14ac:dyDescent="0.35">
      <c r="A12" s="8" t="s">
        <v>385</v>
      </c>
      <c r="B12" s="1"/>
      <c r="C12" s="1"/>
      <c r="D12" s="1"/>
      <c r="E12" s="9" t="s">
        <v>400</v>
      </c>
      <c r="F12" s="10" t="s">
        <v>401</v>
      </c>
      <c r="H12" s="11">
        <f t="shared" si="1"/>
        <v>0</v>
      </c>
      <c r="I12" s="11">
        <f t="shared" si="2"/>
        <v>0</v>
      </c>
      <c r="J12" s="4" t="str">
        <f t="shared" si="0"/>
        <v/>
      </c>
    </row>
    <row r="13" spans="1:10" ht="53.4" customHeight="1" x14ac:dyDescent="0.35">
      <c r="A13" s="8" t="s">
        <v>386</v>
      </c>
      <c r="B13" s="1"/>
      <c r="C13" s="1"/>
      <c r="D13" s="1"/>
      <c r="E13" s="9" t="s">
        <v>754</v>
      </c>
      <c r="F13" s="10" t="s">
        <v>753</v>
      </c>
      <c r="H13" s="11">
        <f t="shared" si="1"/>
        <v>0</v>
      </c>
      <c r="I13" s="11">
        <f t="shared" si="2"/>
        <v>0</v>
      </c>
      <c r="J13" s="4" t="str">
        <f t="shared" si="0"/>
        <v/>
      </c>
    </row>
    <row r="14" spans="1:10" ht="65.25" customHeight="1" x14ac:dyDescent="0.35">
      <c r="A14" s="8" t="s">
        <v>387</v>
      </c>
      <c r="B14" s="1"/>
      <c r="C14" s="1"/>
      <c r="D14" s="1"/>
      <c r="E14" s="9" t="s">
        <v>402</v>
      </c>
      <c r="F14" s="10" t="s">
        <v>404</v>
      </c>
      <c r="H14" s="11">
        <f t="shared" si="1"/>
        <v>0</v>
      </c>
      <c r="I14" s="11">
        <f t="shared" si="2"/>
        <v>0</v>
      </c>
      <c r="J14" s="4" t="str">
        <f t="shared" si="0"/>
        <v/>
      </c>
    </row>
    <row r="15" spans="1:10" ht="48.75" customHeight="1" x14ac:dyDescent="0.35">
      <c r="A15" s="8" t="s">
        <v>388</v>
      </c>
      <c r="B15" s="1"/>
      <c r="C15" s="1"/>
      <c r="D15" s="1"/>
      <c r="E15" s="9" t="s">
        <v>403</v>
      </c>
      <c r="F15" s="10" t="s">
        <v>107</v>
      </c>
      <c r="H15" s="11">
        <f t="shared" si="1"/>
        <v>0</v>
      </c>
      <c r="I15" s="11">
        <f t="shared" si="2"/>
        <v>0</v>
      </c>
      <c r="J15" s="4" t="str">
        <f t="shared" si="0"/>
        <v/>
      </c>
    </row>
    <row r="16" spans="1:10" hidden="1" x14ac:dyDescent="0.35">
      <c r="A16" s="11" t="s">
        <v>204</v>
      </c>
      <c r="B16" s="11"/>
      <c r="C16" s="11"/>
      <c r="D16" s="11">
        <f>COUNTIF(D5:D15,"MIN")+COUNTIF(D5:D15,"BEST")</f>
        <v>0</v>
      </c>
      <c r="J16" s="4">
        <f>SUM(J5:J15)</f>
        <v>0</v>
      </c>
    </row>
    <row r="17" spans="1:1" hidden="1" x14ac:dyDescent="0.35">
      <c r="A17" s="11" t="s">
        <v>130</v>
      </c>
    </row>
    <row r="18" spans="1:1" hidden="1" x14ac:dyDescent="0.35">
      <c r="A18" s="11" t="s">
        <v>131</v>
      </c>
    </row>
    <row r="19" spans="1:1" hidden="1" x14ac:dyDescent="0.35">
      <c r="A19" s="11" t="s">
        <v>129</v>
      </c>
    </row>
  </sheetData>
  <sheetProtection sheet="1" selectLockedCells="1"/>
  <mergeCells count="3">
    <mergeCell ref="A2:F2"/>
    <mergeCell ref="A3:D3"/>
    <mergeCell ref="E3:F3"/>
  </mergeCells>
  <dataValidations count="1">
    <dataValidation type="list" allowBlank="1" showInputMessage="1" showErrorMessage="1" sqref="B5:D15" xr:uid="{D7ED8BB4-BAD5-4E14-8A71-B23CBC11C138}">
      <formula1>$A$16</formula1>
    </dataValidation>
  </dataValidations>
  <printOptions horizontalCentered="1"/>
  <pageMargins left="0.25" right="0.25" top="0.75" bottom="0.75" header="0.3" footer="0.3"/>
  <pageSetup scale="79" fitToHeight="0" orientation="landscape" r:id="rId1"/>
  <headerFooter alignWithMargins="0">
    <oddFooter>&amp;C5 - Traceability, 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27BD3-05F9-41B4-B060-81523E18FCF7}">
  <sheetPr>
    <pageSetUpPr fitToPage="1"/>
  </sheetPr>
  <dimension ref="A1:J17"/>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405</v>
      </c>
      <c r="F3" s="91"/>
    </row>
    <row r="4" spans="1:10" ht="18" customHeight="1" x14ac:dyDescent="0.35">
      <c r="A4" s="6" t="s">
        <v>27</v>
      </c>
      <c r="B4" s="6" t="s">
        <v>130</v>
      </c>
      <c r="C4" s="6" t="s">
        <v>131</v>
      </c>
      <c r="D4" s="6" t="s">
        <v>129</v>
      </c>
      <c r="E4" s="7" t="s">
        <v>83</v>
      </c>
      <c r="F4" s="7" t="s">
        <v>84</v>
      </c>
    </row>
    <row r="5" spans="1:10" ht="54.75" customHeight="1" x14ac:dyDescent="0.35">
      <c r="A5" s="8" t="s">
        <v>8</v>
      </c>
      <c r="B5" s="1"/>
      <c r="C5" s="1"/>
      <c r="D5" s="1"/>
      <c r="E5" s="9" t="s">
        <v>417</v>
      </c>
      <c r="F5" s="10" t="s">
        <v>406</v>
      </c>
      <c r="H5" s="11">
        <f>IF(D5="MIN",1,IF(D5="BEST",2,0))</f>
        <v>0</v>
      </c>
      <c r="I5" s="11">
        <f>IF(B5="X",1,IF(C5="X",2,0))</f>
        <v>0</v>
      </c>
      <c r="J5" s="4" t="str">
        <f t="shared" ref="J5:J13" si="0">IF(D5="","",IF(D5="N/A","",IF(I5&gt;=H5,1,0)))</f>
        <v/>
      </c>
    </row>
    <row r="6" spans="1:10" ht="66.150000000000006" customHeight="1" x14ac:dyDescent="0.35">
      <c r="A6" s="8" t="s">
        <v>9</v>
      </c>
      <c r="B6" s="1"/>
      <c r="C6" s="1"/>
      <c r="D6" s="1"/>
      <c r="E6" s="9" t="s">
        <v>408</v>
      </c>
      <c r="F6" s="10" t="s">
        <v>407</v>
      </c>
      <c r="H6" s="11">
        <f t="shared" ref="H6:H13" si="1">IF(D6="MIN",1,IF(D6="BEST",2,0))</f>
        <v>0</v>
      </c>
      <c r="I6" s="11">
        <f t="shared" ref="I6:I13" si="2">IF(B6="X",1,IF(C6="X",2,0))</f>
        <v>0</v>
      </c>
      <c r="J6" s="4" t="str">
        <f t="shared" si="0"/>
        <v/>
      </c>
    </row>
    <row r="7" spans="1:10" ht="84.75" customHeight="1" x14ac:dyDescent="0.35">
      <c r="A7" s="8" t="s">
        <v>10</v>
      </c>
      <c r="B7" s="1"/>
      <c r="C7" s="1"/>
      <c r="D7" s="1"/>
      <c r="E7" s="10" t="s">
        <v>413</v>
      </c>
      <c r="F7" s="10"/>
      <c r="H7" s="11">
        <f t="shared" si="1"/>
        <v>0</v>
      </c>
      <c r="I7" s="11">
        <f t="shared" si="2"/>
        <v>0</v>
      </c>
      <c r="J7" s="4" t="str">
        <f t="shared" si="0"/>
        <v/>
      </c>
    </row>
    <row r="8" spans="1:10" ht="57.15" customHeight="1" x14ac:dyDescent="0.35">
      <c r="A8" s="8" t="s">
        <v>11</v>
      </c>
      <c r="B8" s="1"/>
      <c r="C8" s="1"/>
      <c r="D8" s="1"/>
      <c r="E8" s="9" t="s">
        <v>409</v>
      </c>
      <c r="F8" s="10" t="s">
        <v>414</v>
      </c>
      <c r="H8" s="11">
        <f t="shared" si="1"/>
        <v>0</v>
      </c>
      <c r="I8" s="11">
        <f t="shared" si="2"/>
        <v>0</v>
      </c>
      <c r="J8" s="4" t="str">
        <f t="shared" si="0"/>
        <v/>
      </c>
    </row>
    <row r="9" spans="1:10" ht="52.5" customHeight="1" x14ac:dyDescent="0.35">
      <c r="A9" s="8" t="s">
        <v>12</v>
      </c>
      <c r="B9" s="1"/>
      <c r="C9" s="1"/>
      <c r="D9" s="1"/>
      <c r="E9" s="9" t="s">
        <v>410</v>
      </c>
      <c r="F9" s="10"/>
      <c r="H9" s="11">
        <f t="shared" si="1"/>
        <v>0</v>
      </c>
      <c r="I9" s="11">
        <f t="shared" si="2"/>
        <v>0</v>
      </c>
      <c r="J9" s="4" t="str">
        <f t="shared" si="0"/>
        <v/>
      </c>
    </row>
    <row r="10" spans="1:10" ht="66.150000000000006" customHeight="1" x14ac:dyDescent="0.35">
      <c r="A10" s="8" t="s">
        <v>7</v>
      </c>
      <c r="B10" s="1"/>
      <c r="C10" s="1"/>
      <c r="D10" s="1"/>
      <c r="E10" s="9" t="s">
        <v>415</v>
      </c>
      <c r="F10" s="10"/>
      <c r="H10" s="11">
        <f t="shared" si="1"/>
        <v>0</v>
      </c>
      <c r="I10" s="11">
        <f t="shared" si="2"/>
        <v>0</v>
      </c>
      <c r="J10" s="4" t="str">
        <f t="shared" si="0"/>
        <v/>
      </c>
    </row>
    <row r="11" spans="1:10" ht="52.5" customHeight="1" x14ac:dyDescent="0.35">
      <c r="A11" s="8" t="s">
        <v>67</v>
      </c>
      <c r="B11" s="1"/>
      <c r="C11" s="1"/>
      <c r="D11" s="1"/>
      <c r="E11" s="9" t="s">
        <v>411</v>
      </c>
      <c r="F11" s="10" t="s">
        <v>412</v>
      </c>
      <c r="H11" s="11">
        <f t="shared" si="1"/>
        <v>0</v>
      </c>
      <c r="I11" s="11">
        <f t="shared" si="2"/>
        <v>0</v>
      </c>
      <c r="J11" s="4" t="str">
        <f t="shared" si="0"/>
        <v/>
      </c>
    </row>
    <row r="12" spans="1:10" ht="42.75" customHeight="1" x14ac:dyDescent="0.35">
      <c r="A12" s="8" t="s">
        <v>68</v>
      </c>
      <c r="B12" s="1"/>
      <c r="C12" s="1"/>
      <c r="D12" s="1"/>
      <c r="E12" s="9" t="s">
        <v>76</v>
      </c>
      <c r="F12" s="10"/>
      <c r="H12" s="11">
        <f t="shared" si="1"/>
        <v>0</v>
      </c>
      <c r="I12" s="11">
        <f t="shared" si="2"/>
        <v>0</v>
      </c>
      <c r="J12" s="4" t="str">
        <f t="shared" si="0"/>
        <v/>
      </c>
    </row>
    <row r="13" spans="1:10" ht="84.15" customHeight="1" x14ac:dyDescent="0.35">
      <c r="A13" s="8" t="s">
        <v>105</v>
      </c>
      <c r="B13" s="1"/>
      <c r="C13" s="1"/>
      <c r="D13" s="1"/>
      <c r="E13" s="9" t="s">
        <v>416</v>
      </c>
      <c r="F13" s="10"/>
      <c r="H13" s="11">
        <f t="shared" si="1"/>
        <v>0</v>
      </c>
      <c r="I13" s="11">
        <f t="shared" si="2"/>
        <v>0</v>
      </c>
      <c r="J13" s="4" t="str">
        <f t="shared" si="0"/>
        <v/>
      </c>
    </row>
    <row r="14" spans="1:10" hidden="1" x14ac:dyDescent="0.35">
      <c r="A14" s="11" t="s">
        <v>204</v>
      </c>
      <c r="B14" s="11"/>
      <c r="C14" s="11"/>
      <c r="D14" s="11">
        <f>COUNTIF(D5:D13,"MIN")+COUNTIF(D5:D13,"BEST")</f>
        <v>0</v>
      </c>
      <c r="J14" s="4">
        <f>SUM(J5:J13)</f>
        <v>0</v>
      </c>
    </row>
    <row r="15" spans="1:10" hidden="1" x14ac:dyDescent="0.35">
      <c r="A15" s="11" t="s">
        <v>130</v>
      </c>
    </row>
    <row r="16" spans="1:10" hidden="1" x14ac:dyDescent="0.35">
      <c r="A16" s="11" t="s">
        <v>131</v>
      </c>
    </row>
    <row r="17" spans="1:1" hidden="1" x14ac:dyDescent="0.35">
      <c r="A17" s="11" t="s">
        <v>129</v>
      </c>
    </row>
  </sheetData>
  <sheetProtection algorithmName="SHA-512" hashValue="h7oCA0516+V3BZqfzRq0N50amsArxjl4dPpmXolTloVlLUIbM/2cWqKS/+ofZSQGJDU/o++/XJ+ZS8nrWjQQ4w==" saltValue="PNMcOQyC71w+dcKSdJUoag==" spinCount="100000" sheet="1" selectLockedCells="1"/>
  <mergeCells count="3">
    <mergeCell ref="A2:F2"/>
    <mergeCell ref="A3:D3"/>
    <mergeCell ref="E3:F3"/>
  </mergeCells>
  <dataValidations count="1">
    <dataValidation type="list" allowBlank="1" showInputMessage="1" showErrorMessage="1" sqref="B5:D13" xr:uid="{2BE5C3B1-1297-4161-A7E0-C4DA834D97D1}">
      <formula1>$A$14</formula1>
    </dataValidation>
  </dataValidations>
  <printOptions horizontalCentered="1"/>
  <pageMargins left="0.25" right="0.25" top="0.75" bottom="0.75" header="0.3" footer="0.3"/>
  <pageSetup scale="79" fitToHeight="0" orientation="landscape" r:id="rId1"/>
  <headerFooter alignWithMargins="0">
    <oddFooter>&amp;C6 - Allergen and Sensitizing Agent Management,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55682-C76F-4C0E-8E59-9ED64E52AEE5}">
  <sheetPr>
    <pageSetUpPr fitToPage="1"/>
  </sheetPr>
  <dimension ref="A1:J20"/>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2"/>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436</v>
      </c>
      <c r="F3" s="91"/>
    </row>
    <row r="4" spans="1:10" ht="18" customHeight="1" x14ac:dyDescent="0.35">
      <c r="A4" s="6" t="s">
        <v>27</v>
      </c>
      <c r="B4" s="6" t="s">
        <v>130</v>
      </c>
      <c r="C4" s="6" t="s">
        <v>131</v>
      </c>
      <c r="D4" s="6" t="s">
        <v>129</v>
      </c>
      <c r="E4" s="7" t="s">
        <v>83</v>
      </c>
      <c r="F4" s="7" t="s">
        <v>84</v>
      </c>
    </row>
    <row r="5" spans="1:10" ht="102.75" customHeight="1" x14ac:dyDescent="0.35">
      <c r="A5" s="8" t="s">
        <v>437</v>
      </c>
      <c r="B5" s="1"/>
      <c r="C5" s="1"/>
      <c r="D5" s="1"/>
      <c r="E5" s="9" t="s">
        <v>446</v>
      </c>
      <c r="F5" s="10" t="s">
        <v>201</v>
      </c>
      <c r="H5" s="11">
        <f>IF(D5="MIN",1,IF(D5="BEST",2,0))</f>
        <v>0</v>
      </c>
      <c r="I5" s="11">
        <f>IF(B5="X",1,IF(C5="X",2,0))</f>
        <v>0</v>
      </c>
      <c r="J5" s="4" t="str">
        <f t="shared" ref="J5:J16" si="0">IF(D5="","",IF(D5="N/A","",IF(I5&gt;=H5,1,0)))</f>
        <v/>
      </c>
    </row>
    <row r="6" spans="1:10" ht="71.400000000000006" customHeight="1" x14ac:dyDescent="0.35">
      <c r="A6" s="8" t="s">
        <v>438</v>
      </c>
      <c r="B6" s="1"/>
      <c r="C6" s="1"/>
      <c r="D6" s="1"/>
      <c r="E6" s="9" t="s">
        <v>447</v>
      </c>
      <c r="F6" s="10" t="s">
        <v>448</v>
      </c>
      <c r="H6" s="11">
        <f t="shared" ref="H6:H16" si="1">IF(D6="MIN",1,IF(D6="BEST",2,0))</f>
        <v>0</v>
      </c>
      <c r="I6" s="11">
        <f t="shared" ref="I6:I16" si="2">IF(B6="X",1,IF(C6="X",2,0))</f>
        <v>0</v>
      </c>
      <c r="J6" s="4" t="str">
        <f t="shared" si="0"/>
        <v/>
      </c>
    </row>
    <row r="7" spans="1:10" ht="104.25" customHeight="1" x14ac:dyDescent="0.35">
      <c r="A7" s="8" t="s">
        <v>439</v>
      </c>
      <c r="B7" s="1"/>
      <c r="C7" s="1"/>
      <c r="D7" s="1"/>
      <c r="E7" s="10" t="s">
        <v>461</v>
      </c>
      <c r="F7" s="10" t="s">
        <v>449</v>
      </c>
      <c r="H7" s="11">
        <f t="shared" si="1"/>
        <v>0</v>
      </c>
      <c r="I7" s="11">
        <f t="shared" si="2"/>
        <v>0</v>
      </c>
      <c r="J7" s="4" t="str">
        <f t="shared" si="0"/>
        <v/>
      </c>
    </row>
    <row r="8" spans="1:10" ht="100.5" customHeight="1" x14ac:dyDescent="0.35">
      <c r="A8" s="8" t="s">
        <v>440</v>
      </c>
      <c r="B8" s="1"/>
      <c r="C8" s="1"/>
      <c r="D8" s="1"/>
      <c r="E8" s="9" t="s">
        <v>450</v>
      </c>
      <c r="F8" s="10" t="s">
        <v>451</v>
      </c>
      <c r="H8" s="11">
        <f t="shared" si="1"/>
        <v>0</v>
      </c>
      <c r="I8" s="11">
        <f t="shared" si="2"/>
        <v>0</v>
      </c>
      <c r="J8" s="4" t="str">
        <f t="shared" si="0"/>
        <v/>
      </c>
    </row>
    <row r="9" spans="1:10" ht="76.650000000000006" customHeight="1" x14ac:dyDescent="0.35">
      <c r="A9" s="8" t="s">
        <v>441</v>
      </c>
      <c r="B9" s="1"/>
      <c r="C9" s="1"/>
      <c r="D9" s="1"/>
      <c r="E9" s="9" t="s">
        <v>452</v>
      </c>
      <c r="F9" s="10" t="s">
        <v>462</v>
      </c>
      <c r="H9" s="11">
        <f t="shared" si="1"/>
        <v>0</v>
      </c>
      <c r="I9" s="11">
        <f t="shared" si="2"/>
        <v>0</v>
      </c>
      <c r="J9" s="4" t="str">
        <f t="shared" si="0"/>
        <v/>
      </c>
    </row>
    <row r="10" spans="1:10" ht="66.75" customHeight="1" x14ac:dyDescent="0.35">
      <c r="A10" s="8" t="s">
        <v>442</v>
      </c>
      <c r="B10" s="1"/>
      <c r="C10" s="1"/>
      <c r="D10" s="1"/>
      <c r="E10" s="9" t="s">
        <v>453</v>
      </c>
      <c r="F10" s="10" t="s">
        <v>463</v>
      </c>
      <c r="H10" s="11">
        <f t="shared" si="1"/>
        <v>0</v>
      </c>
      <c r="I10" s="11">
        <f t="shared" si="2"/>
        <v>0</v>
      </c>
      <c r="J10" s="4" t="str">
        <f t="shared" si="0"/>
        <v/>
      </c>
    </row>
    <row r="11" spans="1:10" ht="105.75" customHeight="1" x14ac:dyDescent="0.35">
      <c r="A11" s="8" t="s">
        <v>454</v>
      </c>
      <c r="B11" s="1"/>
      <c r="C11" s="1"/>
      <c r="D11" s="1"/>
      <c r="E11" s="9" t="s">
        <v>457</v>
      </c>
      <c r="F11" s="10" t="s">
        <v>464</v>
      </c>
      <c r="H11" s="11">
        <f t="shared" ref="H11:H12" si="3">IF(D11="MIN",1,IF(D11="BEST",2,0))</f>
        <v>0</v>
      </c>
      <c r="I11" s="11">
        <f t="shared" ref="I11:I12" si="4">IF(B11="X",1,IF(C11="X",2,0))</f>
        <v>0</v>
      </c>
      <c r="J11" s="4" t="str">
        <f t="shared" ref="J11:J12" si="5">IF(D11="","",IF(D11="N/A","",IF(I11&gt;=H11,1,0)))</f>
        <v/>
      </c>
    </row>
    <row r="12" spans="1:10" ht="124.5" customHeight="1" x14ac:dyDescent="0.35">
      <c r="A12" s="8" t="s">
        <v>455</v>
      </c>
      <c r="B12" s="1"/>
      <c r="C12" s="1"/>
      <c r="D12" s="1"/>
      <c r="E12" s="9" t="s">
        <v>465</v>
      </c>
      <c r="F12" s="10"/>
      <c r="H12" s="11">
        <f t="shared" si="3"/>
        <v>0</v>
      </c>
      <c r="I12" s="11">
        <f t="shared" si="4"/>
        <v>0</v>
      </c>
      <c r="J12" s="4" t="str">
        <f t="shared" si="5"/>
        <v/>
      </c>
    </row>
    <row r="13" spans="1:10" ht="71.400000000000006" customHeight="1" x14ac:dyDescent="0.35">
      <c r="A13" s="8" t="s">
        <v>456</v>
      </c>
      <c r="B13" s="1"/>
      <c r="C13" s="1"/>
      <c r="D13" s="1"/>
      <c r="E13" s="9" t="s">
        <v>466</v>
      </c>
      <c r="F13" s="10"/>
      <c r="H13" s="11">
        <f t="shared" si="1"/>
        <v>0</v>
      </c>
      <c r="I13" s="11">
        <f t="shared" si="2"/>
        <v>0</v>
      </c>
      <c r="J13" s="4" t="str">
        <f t="shared" si="0"/>
        <v/>
      </c>
    </row>
    <row r="14" spans="1:10" ht="39.15" customHeight="1" x14ac:dyDescent="0.35">
      <c r="A14" s="8" t="s">
        <v>443</v>
      </c>
      <c r="B14" s="1"/>
      <c r="C14" s="1"/>
      <c r="D14" s="1"/>
      <c r="E14" s="9" t="s">
        <v>458</v>
      </c>
      <c r="F14" s="10"/>
      <c r="H14" s="11">
        <f t="shared" si="1"/>
        <v>0</v>
      </c>
      <c r="I14" s="11">
        <f t="shared" si="2"/>
        <v>0</v>
      </c>
      <c r="J14" s="4" t="str">
        <f t="shared" si="0"/>
        <v/>
      </c>
    </row>
    <row r="15" spans="1:10" ht="124.5" customHeight="1" x14ac:dyDescent="0.35">
      <c r="A15" s="8" t="s">
        <v>444</v>
      </c>
      <c r="B15" s="1"/>
      <c r="C15" s="1"/>
      <c r="D15" s="1"/>
      <c r="E15" s="9" t="s">
        <v>467</v>
      </c>
      <c r="F15" s="10"/>
      <c r="H15" s="11">
        <f t="shared" si="1"/>
        <v>0</v>
      </c>
      <c r="I15" s="11">
        <f t="shared" si="2"/>
        <v>0</v>
      </c>
      <c r="J15" s="4" t="str">
        <f t="shared" si="0"/>
        <v/>
      </c>
    </row>
    <row r="16" spans="1:10" ht="51.75" customHeight="1" x14ac:dyDescent="0.35">
      <c r="A16" s="8" t="s">
        <v>445</v>
      </c>
      <c r="B16" s="1"/>
      <c r="C16" s="1"/>
      <c r="D16" s="1"/>
      <c r="E16" s="9" t="s">
        <v>459</v>
      </c>
      <c r="F16" s="10"/>
      <c r="H16" s="11">
        <f t="shared" si="1"/>
        <v>0</v>
      </c>
      <c r="I16" s="11">
        <f t="shared" si="2"/>
        <v>0</v>
      </c>
      <c r="J16" s="4" t="str">
        <f t="shared" si="0"/>
        <v/>
      </c>
    </row>
    <row r="17" spans="1:10" hidden="1" x14ac:dyDescent="0.35">
      <c r="A17" s="11" t="s">
        <v>204</v>
      </c>
      <c r="B17" s="11"/>
      <c r="C17" s="11"/>
      <c r="D17" s="11">
        <f>COUNTIF(D5:D16,"MIN")+COUNTIF(D5:D16,"BEST")</f>
        <v>0</v>
      </c>
      <c r="J17" s="4">
        <f>SUM(J5:J16)</f>
        <v>0</v>
      </c>
    </row>
    <row r="18" spans="1:10" hidden="1" x14ac:dyDescent="0.35">
      <c r="A18" s="11" t="s">
        <v>130</v>
      </c>
    </row>
    <row r="19" spans="1:10" hidden="1" x14ac:dyDescent="0.35">
      <c r="A19" s="11" t="s">
        <v>131</v>
      </c>
    </row>
    <row r="20" spans="1:10" hidden="1" x14ac:dyDescent="0.35">
      <c r="A20" s="11" t="s">
        <v>129</v>
      </c>
    </row>
  </sheetData>
  <sheetProtection algorithmName="SHA-512" hashValue="exQCeS+kl/IpbMQpOuamESOzyoISZAjYco5SHjoO/P2u+XrpTWol7dYYEEwv0M6BnDtIP8UTtCr1r/dCKwTZNg==" saltValue="dP/XNFvwYMko4a2vO6LfUg==" spinCount="100000" sheet="1" selectLockedCells="1"/>
  <mergeCells count="3">
    <mergeCell ref="A2:F2"/>
    <mergeCell ref="A3:D3"/>
    <mergeCell ref="E3:F3"/>
  </mergeCells>
  <dataValidations count="1">
    <dataValidation type="list" allowBlank="1" showInputMessage="1" showErrorMessage="1" sqref="B5:D16" xr:uid="{D228899C-5DEB-4AD9-8D2A-2DBDC96DA46C}">
      <formula1>$A$17</formula1>
    </dataValidation>
  </dataValidations>
  <printOptions horizontalCentered="1"/>
  <pageMargins left="0.25" right="0.25" top="0.75" bottom="0.75" header="0.3" footer="0.3"/>
  <pageSetup scale="79" fitToHeight="0" orientation="landscape" r:id="rId1"/>
  <headerFooter alignWithMargins="0">
    <oddFooter>&amp;C7 - Record Management, 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085AC-CE6C-4EE7-93C2-30D9027EF0F7}">
  <sheetPr>
    <pageSetUpPr fitToPage="1"/>
  </sheetPr>
  <dimension ref="A1:J42"/>
  <sheetViews>
    <sheetView zoomScaleNormal="100" zoomScaleSheetLayoutView="100" zoomScalePageLayoutView="90" workbookViewId="0">
      <selection activeCell="B5" sqref="B5"/>
    </sheetView>
  </sheetViews>
  <sheetFormatPr defaultColWidth="8.6328125" defaultRowHeight="14.5" x14ac:dyDescent="0.35"/>
  <cols>
    <col min="1" max="1" width="4.7265625" style="11" customWidth="1"/>
    <col min="2" max="4" width="7.7265625" style="4" customWidth="1"/>
    <col min="5" max="6" width="70.7265625" style="4" customWidth="1"/>
    <col min="7" max="7" width="10.90625" style="4" customWidth="1"/>
    <col min="8" max="10" width="8.6328125" style="4" hidden="1" customWidth="1"/>
    <col min="11" max="16384" width="8.6328125" style="4"/>
  </cols>
  <sheetData>
    <row r="1" spans="1:10" ht="6.75" customHeight="1" x14ac:dyDescent="0.35">
      <c r="A1" s="73"/>
      <c r="B1" s="3"/>
    </row>
    <row r="2" spans="1:10" ht="27" customHeight="1" x14ac:dyDescent="0.35">
      <c r="A2" s="93" t="s">
        <v>750</v>
      </c>
      <c r="B2" s="93"/>
      <c r="C2" s="93"/>
      <c r="D2" s="93"/>
      <c r="E2" s="93"/>
      <c r="F2" s="93"/>
      <c r="G2" s="5"/>
      <c r="H2" s="5"/>
      <c r="I2" s="5"/>
      <c r="J2" s="5"/>
    </row>
    <row r="3" spans="1:10" ht="28.5" x14ac:dyDescent="0.35">
      <c r="A3" s="92" t="s">
        <v>203</v>
      </c>
      <c r="B3" s="92"/>
      <c r="C3" s="92"/>
      <c r="D3" s="92"/>
      <c r="E3" s="91" t="s">
        <v>745</v>
      </c>
      <c r="F3" s="91"/>
    </row>
    <row r="4" spans="1:10" ht="18" customHeight="1" x14ac:dyDescent="0.35">
      <c r="A4" s="74" t="s">
        <v>27</v>
      </c>
      <c r="B4" s="6" t="s">
        <v>130</v>
      </c>
      <c r="C4" s="6" t="s">
        <v>131</v>
      </c>
      <c r="D4" s="6" t="s">
        <v>129</v>
      </c>
      <c r="E4" s="7" t="s">
        <v>83</v>
      </c>
      <c r="F4" s="7" t="s">
        <v>84</v>
      </c>
    </row>
    <row r="5" spans="1:10" ht="114" customHeight="1" x14ac:dyDescent="0.35">
      <c r="A5" s="74" t="s">
        <v>460</v>
      </c>
      <c r="B5" s="1"/>
      <c r="C5" s="1"/>
      <c r="D5" s="1"/>
      <c r="E5" s="12" t="s">
        <v>92</v>
      </c>
      <c r="F5" s="12" t="s">
        <v>225</v>
      </c>
      <c r="H5" s="11">
        <f t="shared" ref="H5:H37" si="0">IF(D5="MIN",1,IF(D5="BEST",2,0))</f>
        <v>0</v>
      </c>
      <c r="I5" s="11">
        <f t="shared" ref="I5:I37" si="1">IF(B5="X",1,IF(C5="X",2,0))</f>
        <v>0</v>
      </c>
      <c r="J5" s="4" t="str">
        <f t="shared" ref="J5:J37" si="2">IF(D5="","",IF(D5="N/A","",IF(I5&gt;=H5,1,0)))</f>
        <v/>
      </c>
    </row>
    <row r="6" spans="1:10" ht="37.5" customHeight="1" x14ac:dyDescent="0.35">
      <c r="A6" s="74" t="s">
        <v>468</v>
      </c>
      <c r="B6" s="1"/>
      <c r="C6" s="1"/>
      <c r="D6" s="1"/>
      <c r="E6" s="12" t="s">
        <v>226</v>
      </c>
      <c r="F6" s="12" t="s">
        <v>227</v>
      </c>
      <c r="H6" s="11">
        <f t="shared" si="0"/>
        <v>0</v>
      </c>
      <c r="I6" s="11">
        <f t="shared" si="1"/>
        <v>0</v>
      </c>
      <c r="J6" s="4" t="str">
        <f t="shared" si="2"/>
        <v/>
      </c>
    </row>
    <row r="7" spans="1:10" ht="68.25" customHeight="1" x14ac:dyDescent="0.35">
      <c r="A7" s="74" t="s">
        <v>469</v>
      </c>
      <c r="B7" s="1"/>
      <c r="C7" s="1"/>
      <c r="D7" s="1"/>
      <c r="E7" s="12" t="s">
        <v>228</v>
      </c>
      <c r="F7" s="12" t="s">
        <v>229</v>
      </c>
      <c r="H7" s="11">
        <f t="shared" si="0"/>
        <v>0</v>
      </c>
      <c r="I7" s="11">
        <f t="shared" si="1"/>
        <v>0</v>
      </c>
      <c r="J7" s="4" t="str">
        <f t="shared" si="2"/>
        <v/>
      </c>
    </row>
    <row r="8" spans="1:10" ht="36" customHeight="1" x14ac:dyDescent="0.35">
      <c r="A8" s="74" t="s">
        <v>470</v>
      </c>
      <c r="B8" s="1"/>
      <c r="C8" s="1"/>
      <c r="D8" s="1"/>
      <c r="E8" s="12" t="s">
        <v>230</v>
      </c>
      <c r="F8" s="12" t="s">
        <v>227</v>
      </c>
      <c r="H8" s="11">
        <f t="shared" si="0"/>
        <v>0</v>
      </c>
      <c r="I8" s="11">
        <f t="shared" si="1"/>
        <v>0</v>
      </c>
      <c r="J8" s="4" t="str">
        <f t="shared" si="2"/>
        <v/>
      </c>
    </row>
    <row r="9" spans="1:10" ht="35.4" customHeight="1" x14ac:dyDescent="0.35">
      <c r="A9" s="74" t="s">
        <v>471</v>
      </c>
      <c r="B9" s="1"/>
      <c r="C9" s="1"/>
      <c r="D9" s="1"/>
      <c r="E9" s="12" t="s">
        <v>231</v>
      </c>
      <c r="F9" s="12" t="s">
        <v>227</v>
      </c>
      <c r="H9" s="11">
        <f t="shared" si="0"/>
        <v>0</v>
      </c>
      <c r="I9" s="11">
        <f t="shared" si="1"/>
        <v>0</v>
      </c>
      <c r="J9" s="4" t="str">
        <f t="shared" si="2"/>
        <v/>
      </c>
    </row>
    <row r="10" spans="1:10" ht="36" customHeight="1" x14ac:dyDescent="0.35">
      <c r="A10" s="74" t="s">
        <v>472</v>
      </c>
      <c r="B10" s="1"/>
      <c r="C10" s="1"/>
      <c r="D10" s="1"/>
      <c r="E10" s="12" t="s">
        <v>232</v>
      </c>
      <c r="F10" s="12"/>
      <c r="H10" s="11">
        <f t="shared" si="0"/>
        <v>0</v>
      </c>
      <c r="I10" s="11">
        <f t="shared" si="1"/>
        <v>0</v>
      </c>
      <c r="J10" s="4" t="str">
        <f t="shared" si="2"/>
        <v/>
      </c>
    </row>
    <row r="11" spans="1:10" ht="33" customHeight="1" x14ac:dyDescent="0.35">
      <c r="A11" s="74" t="s">
        <v>473</v>
      </c>
      <c r="B11" s="1"/>
      <c r="C11" s="1"/>
      <c r="D11" s="1"/>
      <c r="E11" s="12" t="s">
        <v>233</v>
      </c>
      <c r="F11" s="12"/>
      <c r="H11" s="11">
        <f t="shared" si="0"/>
        <v>0</v>
      </c>
      <c r="I11" s="11">
        <f t="shared" si="1"/>
        <v>0</v>
      </c>
      <c r="J11" s="4" t="str">
        <f t="shared" si="2"/>
        <v/>
      </c>
    </row>
    <row r="12" spans="1:10" ht="34.5" customHeight="1" x14ac:dyDescent="0.35">
      <c r="A12" s="74" t="s">
        <v>474</v>
      </c>
      <c r="B12" s="1"/>
      <c r="C12" s="1"/>
      <c r="D12" s="1"/>
      <c r="E12" s="12" t="s">
        <v>234</v>
      </c>
      <c r="F12" s="12"/>
      <c r="H12" s="11">
        <f t="shared" si="0"/>
        <v>0</v>
      </c>
      <c r="I12" s="11">
        <f t="shared" si="1"/>
        <v>0</v>
      </c>
      <c r="J12" s="4" t="str">
        <f t="shared" si="2"/>
        <v/>
      </c>
    </row>
    <row r="13" spans="1:10" ht="62" x14ac:dyDescent="0.35">
      <c r="A13" s="74" t="s">
        <v>475</v>
      </c>
      <c r="B13" s="1"/>
      <c r="C13" s="1"/>
      <c r="D13" s="1"/>
      <c r="E13" s="12" t="s">
        <v>235</v>
      </c>
      <c r="F13" s="12" t="s">
        <v>236</v>
      </c>
      <c r="H13" s="11">
        <f t="shared" si="0"/>
        <v>0</v>
      </c>
      <c r="I13" s="11">
        <f t="shared" si="1"/>
        <v>0</v>
      </c>
      <c r="J13" s="4" t="str">
        <f t="shared" si="2"/>
        <v/>
      </c>
    </row>
    <row r="14" spans="1:10" ht="54" customHeight="1" x14ac:dyDescent="0.35">
      <c r="A14" s="74" t="s">
        <v>476</v>
      </c>
      <c r="B14" s="1"/>
      <c r="C14" s="1"/>
      <c r="D14" s="1"/>
      <c r="E14" s="12" t="s">
        <v>237</v>
      </c>
      <c r="F14" s="12"/>
      <c r="H14" s="11">
        <f t="shared" si="0"/>
        <v>0</v>
      </c>
      <c r="I14" s="11">
        <f t="shared" si="1"/>
        <v>0</v>
      </c>
      <c r="J14" s="4" t="str">
        <f t="shared" si="2"/>
        <v/>
      </c>
    </row>
    <row r="15" spans="1:10" ht="51" customHeight="1" x14ac:dyDescent="0.35">
      <c r="A15" s="74" t="s">
        <v>477</v>
      </c>
      <c r="B15" s="1"/>
      <c r="C15" s="1"/>
      <c r="D15" s="1"/>
      <c r="E15" s="12" t="s">
        <v>238</v>
      </c>
      <c r="F15" s="12" t="s">
        <v>193</v>
      </c>
      <c r="H15" s="11">
        <f t="shared" si="0"/>
        <v>0</v>
      </c>
      <c r="I15" s="11">
        <f t="shared" si="1"/>
        <v>0</v>
      </c>
      <c r="J15" s="4" t="str">
        <f t="shared" si="2"/>
        <v/>
      </c>
    </row>
    <row r="16" spans="1:10" ht="62" x14ac:dyDescent="0.35">
      <c r="A16" s="74" t="s">
        <v>478</v>
      </c>
      <c r="B16" s="1"/>
      <c r="C16" s="1"/>
      <c r="D16" s="1"/>
      <c r="E16" s="12" t="s">
        <v>113</v>
      </c>
      <c r="F16" s="12" t="s">
        <v>194</v>
      </c>
      <c r="H16" s="11">
        <f t="shared" si="0"/>
        <v>0</v>
      </c>
      <c r="I16" s="11">
        <f t="shared" si="1"/>
        <v>0</v>
      </c>
      <c r="J16" s="4" t="str">
        <f t="shared" si="2"/>
        <v/>
      </c>
    </row>
    <row r="17" spans="1:10" ht="38.25" customHeight="1" x14ac:dyDescent="0.35">
      <c r="A17" s="74" t="s">
        <v>479</v>
      </c>
      <c r="B17" s="1"/>
      <c r="C17" s="1"/>
      <c r="D17" s="1"/>
      <c r="E17" s="12" t="s">
        <v>239</v>
      </c>
      <c r="F17" s="12" t="s">
        <v>223</v>
      </c>
      <c r="H17" s="11">
        <f t="shared" si="0"/>
        <v>0</v>
      </c>
      <c r="I17" s="11">
        <f t="shared" si="1"/>
        <v>0</v>
      </c>
      <c r="J17" s="4" t="str">
        <f t="shared" si="2"/>
        <v/>
      </c>
    </row>
    <row r="18" spans="1:10" ht="31" x14ac:dyDescent="0.35">
      <c r="A18" s="74" t="s">
        <v>480</v>
      </c>
      <c r="B18" s="1"/>
      <c r="C18" s="1"/>
      <c r="D18" s="1"/>
      <c r="E18" s="12" t="s">
        <v>240</v>
      </c>
      <c r="F18" s="12" t="s">
        <v>241</v>
      </c>
      <c r="H18" s="11">
        <f t="shared" si="0"/>
        <v>0</v>
      </c>
      <c r="I18" s="11">
        <f t="shared" si="1"/>
        <v>0</v>
      </c>
      <c r="J18" s="4" t="str">
        <f t="shared" si="2"/>
        <v/>
      </c>
    </row>
    <row r="19" spans="1:10" ht="19.5" customHeight="1" x14ac:dyDescent="0.35">
      <c r="A19" s="74" t="s">
        <v>481</v>
      </c>
      <c r="B19" s="1"/>
      <c r="C19" s="1"/>
      <c r="D19" s="1"/>
      <c r="E19" s="12" t="s">
        <v>93</v>
      </c>
      <c r="F19" s="12"/>
      <c r="H19" s="11">
        <f t="shared" si="0"/>
        <v>0</v>
      </c>
      <c r="I19" s="11">
        <f t="shared" si="1"/>
        <v>0</v>
      </c>
      <c r="J19" s="4" t="str">
        <f t="shared" si="2"/>
        <v/>
      </c>
    </row>
    <row r="20" spans="1:10" ht="22.65" customHeight="1" x14ac:dyDescent="0.35">
      <c r="A20" s="74" t="s">
        <v>482</v>
      </c>
      <c r="B20" s="1"/>
      <c r="C20" s="1"/>
      <c r="D20" s="1"/>
      <c r="E20" s="12" t="s">
        <v>94</v>
      </c>
      <c r="F20" s="12"/>
      <c r="H20" s="11">
        <f t="shared" si="0"/>
        <v>0</v>
      </c>
      <c r="I20" s="11">
        <f t="shared" si="1"/>
        <v>0</v>
      </c>
      <c r="J20" s="4" t="str">
        <f t="shared" si="2"/>
        <v/>
      </c>
    </row>
    <row r="21" spans="1:10" ht="55.5" customHeight="1" x14ac:dyDescent="0.35">
      <c r="A21" s="74" t="s">
        <v>483</v>
      </c>
      <c r="B21" s="1"/>
      <c r="C21" s="1"/>
      <c r="D21" s="1"/>
      <c r="E21" s="12" t="s">
        <v>242</v>
      </c>
      <c r="F21" s="12" t="s">
        <v>243</v>
      </c>
      <c r="H21" s="11">
        <f t="shared" si="0"/>
        <v>0</v>
      </c>
      <c r="I21" s="11">
        <f t="shared" si="1"/>
        <v>0</v>
      </c>
      <c r="J21" s="4" t="str">
        <f t="shared" si="2"/>
        <v/>
      </c>
    </row>
    <row r="22" spans="1:10" ht="36.75" customHeight="1" x14ac:dyDescent="0.35">
      <c r="A22" s="74" t="s">
        <v>484</v>
      </c>
      <c r="B22" s="1"/>
      <c r="C22" s="1"/>
      <c r="D22" s="1"/>
      <c r="E22" s="12" t="s">
        <v>244</v>
      </c>
      <c r="F22" s="12" t="s">
        <v>245</v>
      </c>
      <c r="H22" s="11">
        <f t="shared" si="0"/>
        <v>0</v>
      </c>
      <c r="I22" s="11">
        <f t="shared" si="1"/>
        <v>0</v>
      </c>
      <c r="J22" s="4" t="str">
        <f t="shared" si="2"/>
        <v/>
      </c>
    </row>
    <row r="23" spans="1:10" ht="70.5" customHeight="1" x14ac:dyDescent="0.35">
      <c r="A23" s="74" t="s">
        <v>485</v>
      </c>
      <c r="B23" s="1"/>
      <c r="C23" s="1"/>
      <c r="D23" s="1"/>
      <c r="E23" s="12" t="s">
        <v>246</v>
      </c>
      <c r="F23" s="12" t="s">
        <v>248</v>
      </c>
      <c r="H23" s="11">
        <f t="shared" si="0"/>
        <v>0</v>
      </c>
      <c r="I23" s="11">
        <f t="shared" si="1"/>
        <v>0</v>
      </c>
      <c r="J23" s="4" t="str">
        <f t="shared" si="2"/>
        <v/>
      </c>
    </row>
    <row r="24" spans="1:10" ht="69" customHeight="1" x14ac:dyDescent="0.35">
      <c r="A24" s="74" t="s">
        <v>486</v>
      </c>
      <c r="B24" s="1"/>
      <c r="C24" s="1"/>
      <c r="D24" s="1"/>
      <c r="E24" s="12" t="s">
        <v>224</v>
      </c>
      <c r="F24" s="12" t="s">
        <v>247</v>
      </c>
      <c r="H24" s="11">
        <f t="shared" si="0"/>
        <v>0</v>
      </c>
      <c r="I24" s="11">
        <f t="shared" si="1"/>
        <v>0</v>
      </c>
      <c r="J24" s="4" t="str">
        <f t="shared" si="2"/>
        <v/>
      </c>
    </row>
    <row r="25" spans="1:10" ht="37.5" customHeight="1" x14ac:dyDescent="0.35">
      <c r="A25" s="74" t="s">
        <v>487</v>
      </c>
      <c r="B25" s="1"/>
      <c r="C25" s="1"/>
      <c r="D25" s="1"/>
      <c r="E25" s="12" t="s">
        <v>95</v>
      </c>
      <c r="F25" s="12" t="s">
        <v>115</v>
      </c>
      <c r="H25" s="11">
        <f t="shared" si="0"/>
        <v>0</v>
      </c>
      <c r="I25" s="11">
        <f t="shared" si="1"/>
        <v>0</v>
      </c>
      <c r="J25" s="4" t="str">
        <f t="shared" si="2"/>
        <v/>
      </c>
    </row>
    <row r="26" spans="1:10" ht="39.75" customHeight="1" x14ac:dyDescent="0.35">
      <c r="A26" s="74" t="s">
        <v>488</v>
      </c>
      <c r="B26" s="1"/>
      <c r="C26" s="1"/>
      <c r="D26" s="1"/>
      <c r="E26" s="12" t="s">
        <v>96</v>
      </c>
      <c r="F26" s="12" t="s">
        <v>140</v>
      </c>
      <c r="H26" s="11">
        <f t="shared" si="0"/>
        <v>0</v>
      </c>
      <c r="I26" s="11">
        <f t="shared" si="1"/>
        <v>0</v>
      </c>
      <c r="J26" s="4" t="str">
        <f t="shared" si="2"/>
        <v/>
      </c>
    </row>
    <row r="27" spans="1:10" ht="31" x14ac:dyDescent="0.35">
      <c r="A27" s="74" t="s">
        <v>489</v>
      </c>
      <c r="B27" s="1"/>
      <c r="C27" s="1"/>
      <c r="D27" s="1"/>
      <c r="E27" s="12" t="s">
        <v>97</v>
      </c>
      <c r="F27" s="12"/>
      <c r="H27" s="11">
        <f t="shared" si="0"/>
        <v>0</v>
      </c>
      <c r="I27" s="11">
        <f t="shared" si="1"/>
        <v>0</v>
      </c>
      <c r="J27" s="4" t="str">
        <f t="shared" si="2"/>
        <v/>
      </c>
    </row>
    <row r="28" spans="1:10" ht="52.5" customHeight="1" x14ac:dyDescent="0.35">
      <c r="A28" s="8" t="s">
        <v>490</v>
      </c>
      <c r="B28" s="1"/>
      <c r="C28" s="1"/>
      <c r="D28" s="1"/>
      <c r="E28" s="9" t="s">
        <v>116</v>
      </c>
      <c r="F28" s="10" t="s">
        <v>121</v>
      </c>
      <c r="H28" s="11">
        <f t="shared" si="0"/>
        <v>0</v>
      </c>
      <c r="I28" s="11">
        <f t="shared" si="1"/>
        <v>0</v>
      </c>
      <c r="J28" s="4" t="str">
        <f t="shared" si="2"/>
        <v/>
      </c>
    </row>
    <row r="29" spans="1:10" ht="43.5" x14ac:dyDescent="0.35">
      <c r="A29" s="8" t="s">
        <v>491</v>
      </c>
      <c r="B29" s="1"/>
      <c r="C29" s="1"/>
      <c r="D29" s="1"/>
      <c r="E29" s="9" t="s">
        <v>249</v>
      </c>
      <c r="F29" s="10" t="s">
        <v>250</v>
      </c>
      <c r="H29" s="11">
        <f t="shared" si="0"/>
        <v>0</v>
      </c>
      <c r="I29" s="11">
        <f t="shared" si="1"/>
        <v>0</v>
      </c>
      <c r="J29" s="4" t="str">
        <f t="shared" si="2"/>
        <v/>
      </c>
    </row>
    <row r="30" spans="1:10" ht="43.5" x14ac:dyDescent="0.35">
      <c r="A30" s="8" t="s">
        <v>492</v>
      </c>
      <c r="B30" s="1"/>
      <c r="C30" s="1"/>
      <c r="D30" s="1"/>
      <c r="E30" s="10" t="s">
        <v>251</v>
      </c>
      <c r="F30" s="10" t="s">
        <v>252</v>
      </c>
      <c r="H30" s="11">
        <f t="shared" si="0"/>
        <v>0</v>
      </c>
      <c r="I30" s="11">
        <f t="shared" si="1"/>
        <v>0</v>
      </c>
      <c r="J30" s="4" t="str">
        <f t="shared" si="2"/>
        <v/>
      </c>
    </row>
    <row r="31" spans="1:10" ht="29" x14ac:dyDescent="0.35">
      <c r="A31" s="8" t="s">
        <v>493</v>
      </c>
      <c r="B31" s="1"/>
      <c r="C31" s="1"/>
      <c r="D31" s="1"/>
      <c r="E31" s="9" t="s">
        <v>253</v>
      </c>
      <c r="F31" s="10" t="s">
        <v>117</v>
      </c>
      <c r="H31" s="11">
        <f t="shared" si="0"/>
        <v>0</v>
      </c>
      <c r="I31" s="11">
        <f t="shared" si="1"/>
        <v>0</v>
      </c>
      <c r="J31" s="4" t="str">
        <f t="shared" si="2"/>
        <v/>
      </c>
    </row>
    <row r="32" spans="1:10" ht="58" x14ac:dyDescent="0.35">
      <c r="A32" s="8" t="s">
        <v>494</v>
      </c>
      <c r="B32" s="1"/>
      <c r="C32" s="1"/>
      <c r="D32" s="1"/>
      <c r="E32" s="9" t="s">
        <v>254</v>
      </c>
      <c r="F32" s="10" t="s">
        <v>255</v>
      </c>
      <c r="H32" s="11">
        <f t="shared" si="0"/>
        <v>0</v>
      </c>
      <c r="I32" s="11">
        <f t="shared" si="1"/>
        <v>0</v>
      </c>
      <c r="J32" s="4" t="str">
        <f t="shared" si="2"/>
        <v/>
      </c>
    </row>
    <row r="33" spans="1:10" ht="18.75" customHeight="1" x14ac:dyDescent="0.35">
      <c r="A33" s="8" t="s">
        <v>495</v>
      </c>
      <c r="B33" s="1"/>
      <c r="C33" s="1"/>
      <c r="D33" s="1"/>
      <c r="E33" s="9" t="s">
        <v>118</v>
      </c>
      <c r="F33" s="10" t="s">
        <v>256</v>
      </c>
      <c r="H33" s="11">
        <f t="shared" si="0"/>
        <v>0</v>
      </c>
      <c r="I33" s="11">
        <f t="shared" si="1"/>
        <v>0</v>
      </c>
      <c r="J33" s="4" t="str">
        <f t="shared" si="2"/>
        <v/>
      </c>
    </row>
    <row r="34" spans="1:10" ht="20.25" customHeight="1" x14ac:dyDescent="0.35">
      <c r="A34" s="8" t="s">
        <v>496</v>
      </c>
      <c r="B34" s="1"/>
      <c r="C34" s="1"/>
      <c r="D34" s="1"/>
      <c r="E34" s="9" t="s">
        <v>257</v>
      </c>
      <c r="F34" s="10"/>
      <c r="H34" s="11">
        <f t="shared" si="0"/>
        <v>0</v>
      </c>
      <c r="I34" s="11">
        <f t="shared" si="1"/>
        <v>0</v>
      </c>
      <c r="J34" s="4" t="str">
        <f t="shared" si="2"/>
        <v/>
      </c>
    </row>
    <row r="35" spans="1:10" ht="24" customHeight="1" x14ac:dyDescent="0.35">
      <c r="A35" s="8" t="s">
        <v>497</v>
      </c>
      <c r="B35" s="1"/>
      <c r="C35" s="1"/>
      <c r="D35" s="1"/>
      <c r="E35" s="9" t="s">
        <v>119</v>
      </c>
      <c r="F35" s="10" t="s">
        <v>122</v>
      </c>
      <c r="H35" s="11">
        <f t="shared" si="0"/>
        <v>0</v>
      </c>
      <c r="I35" s="11">
        <f t="shared" si="1"/>
        <v>0</v>
      </c>
      <c r="J35" s="4" t="str">
        <f t="shared" si="2"/>
        <v/>
      </c>
    </row>
    <row r="36" spans="1:10" ht="21.15" customHeight="1" x14ac:dyDescent="0.35">
      <c r="A36" s="8" t="s">
        <v>498</v>
      </c>
      <c r="B36" s="1"/>
      <c r="C36" s="1"/>
      <c r="D36" s="1"/>
      <c r="E36" s="9" t="s">
        <v>258</v>
      </c>
      <c r="F36" s="10"/>
      <c r="H36" s="11">
        <f t="shared" si="0"/>
        <v>0</v>
      </c>
      <c r="I36" s="11">
        <f t="shared" si="1"/>
        <v>0</v>
      </c>
      <c r="J36" s="4" t="str">
        <f t="shared" si="2"/>
        <v/>
      </c>
    </row>
    <row r="37" spans="1:10" ht="36.75" customHeight="1" x14ac:dyDescent="0.35">
      <c r="A37" s="8" t="s">
        <v>499</v>
      </c>
      <c r="B37" s="1"/>
      <c r="C37" s="1"/>
      <c r="D37" s="1"/>
      <c r="E37" s="9" t="s">
        <v>259</v>
      </c>
      <c r="F37" s="10"/>
      <c r="H37" s="11">
        <f t="shared" si="0"/>
        <v>0</v>
      </c>
      <c r="I37" s="11">
        <f t="shared" si="1"/>
        <v>0</v>
      </c>
      <c r="J37" s="4" t="str">
        <f t="shared" si="2"/>
        <v/>
      </c>
    </row>
    <row r="38" spans="1:10" ht="58" x14ac:dyDescent="0.35">
      <c r="A38" s="8" t="s">
        <v>500</v>
      </c>
      <c r="B38" s="1"/>
      <c r="C38" s="1"/>
      <c r="D38" s="1"/>
      <c r="E38" s="9" t="s">
        <v>260</v>
      </c>
      <c r="F38" s="10" t="s">
        <v>261</v>
      </c>
      <c r="H38" s="11">
        <f t="shared" ref="H38" si="3">IF(D38="MIN",1,IF(D38="BEST",2,0))</f>
        <v>0</v>
      </c>
      <c r="I38" s="11">
        <f t="shared" ref="I38" si="4">IF(B38="X",1,IF(C38="X",2,0))</f>
        <v>0</v>
      </c>
      <c r="J38" s="4" t="str">
        <f>IF(D38="","",IF(D38="N/A","",IF(I38&gt;=H38,1,0)))</f>
        <v/>
      </c>
    </row>
    <row r="39" spans="1:10" hidden="1" x14ac:dyDescent="0.35">
      <c r="A39" s="11" t="s">
        <v>204</v>
      </c>
      <c r="B39" s="11"/>
      <c r="C39" s="11"/>
      <c r="D39" s="11">
        <f>COUNTIF(D5:D38,"MIN")+COUNTIF(D28:D38,"BEST")</f>
        <v>0</v>
      </c>
      <c r="J39" s="4">
        <f>SUM(J5:J38)</f>
        <v>0</v>
      </c>
    </row>
    <row r="40" spans="1:10" hidden="1" x14ac:dyDescent="0.35">
      <c r="A40" s="11" t="s">
        <v>130</v>
      </c>
    </row>
    <row r="41" spans="1:10" hidden="1" x14ac:dyDescent="0.35">
      <c r="A41" s="11" t="s">
        <v>131</v>
      </c>
    </row>
    <row r="42" spans="1:10" hidden="1" x14ac:dyDescent="0.35">
      <c r="A42" s="11" t="s">
        <v>129</v>
      </c>
    </row>
  </sheetData>
  <sheetProtection algorithmName="SHA-512" hashValue="NZX38UTY9ktkeSOx6FvYO3w+IjGOcxHHN5GVzrCNGs7mMIkWfUCIUG5/il/YVHPZ3jBpDSKNLNJwjtBx7zrulg==" saltValue="6/ZLWojMbw2j3NxNDj+thA==" spinCount="100000" sheet="1" selectLockedCells="1"/>
  <mergeCells count="3">
    <mergeCell ref="A2:F2"/>
    <mergeCell ref="A3:D3"/>
    <mergeCell ref="E3:F3"/>
  </mergeCells>
  <dataValidations count="1">
    <dataValidation type="list" allowBlank="1" showInputMessage="1" showErrorMessage="1" sqref="B5:D38" xr:uid="{E086C22F-C9EF-44FC-A7DD-A7F6ED4CB782}">
      <formula1>$A$39</formula1>
    </dataValidation>
  </dataValidations>
  <printOptions horizontalCentered="1"/>
  <pageMargins left="0.25" right="0.25" top="0.75" bottom="0.75" header="0.3" footer="0.3"/>
  <pageSetup scale="79" fitToHeight="0" orientation="landscape" r:id="rId1"/>
  <headerFooter alignWithMargins="0">
    <oddFooter>&amp;C8 - Premises Control, 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63479DA77FC24E92D7D44E8569B556" ma:contentTypeVersion="1" ma:contentTypeDescription="Create a new document." ma:contentTypeScope="" ma:versionID="6da4d8bb0325ea12d4bb969307f2376a">
  <xsd:schema xmlns:xsd="http://www.w3.org/2001/XMLSchema" xmlns:xs="http://www.w3.org/2001/XMLSchema" xmlns:p="http://schemas.microsoft.com/office/2006/metadata/properties" xmlns:ns1="http://schemas.microsoft.com/sharepoint/v3" targetNamespace="http://schemas.microsoft.com/office/2006/metadata/properties" ma:root="true" ma:fieldsID="3ffcb63cf412a1a4d696cfef295d772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7243BDC-8EA2-43CA-B5F8-FA8224E5C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B53C97-FE85-4B00-8C9C-0723508DA5DB}">
  <ds:schemaRef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 ds:uri="http://schemas.microsoft.com/sharepoint/v3"/>
    <ds:schemaRef ds:uri="http://purl.org/dc/terms/"/>
  </ds:schemaRefs>
</ds:datastoreItem>
</file>

<file path=customXml/itemProps3.xml><?xml version="1.0" encoding="utf-8"?>
<ds:datastoreItem xmlns:ds="http://schemas.openxmlformats.org/officeDocument/2006/customXml" ds:itemID="{140B2A8A-0714-4622-B0B7-79584F0348E0}">
  <ds:schemaRefs>
    <ds:schemaRef ds:uri="http://schemas.microsoft.com/sharepoint/v3/contenttype/forms"/>
  </ds:schemaRefs>
</ds:datastoreItem>
</file>

<file path=customXml/itemProps4.xml><?xml version="1.0" encoding="utf-8"?>
<ds:datastoreItem xmlns:ds="http://schemas.openxmlformats.org/officeDocument/2006/customXml" ds:itemID="{E42B32A6-D3DB-4A6B-9FDE-0E6416CD085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52</vt:i4>
      </vt:variant>
    </vt:vector>
  </HeadingPairs>
  <TitlesOfParts>
    <vt:vector size="80" baseType="lpstr">
      <vt:lpstr>Main Menu</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Acronyms and Definitions</vt:lpstr>
      <vt:lpstr>Action Log</vt:lpstr>
      <vt:lpstr>Summary</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'3'!Print_Area</vt:lpstr>
      <vt:lpstr>'4'!Print_Area</vt:lpstr>
      <vt:lpstr>'5'!Print_Area</vt:lpstr>
      <vt:lpstr>'6'!Print_Area</vt:lpstr>
      <vt:lpstr>'7'!Print_Area</vt:lpstr>
      <vt:lpstr>'8'!Print_Area</vt:lpstr>
      <vt:lpstr>'9'!Print_Area</vt:lpstr>
      <vt:lpstr>'Acronyms and Definitions'!Print_Area</vt:lpstr>
      <vt:lpstr>'Action Log'!Print_Area</vt:lpstr>
      <vt:lpstr>'Main Menu'!Print_Area</vt:lpstr>
      <vt:lpstr>Summary!Print_Area</vt:lpstr>
      <vt:lpstr>'1'!Print_Titles</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'2'!Print_Titles</vt:lpstr>
      <vt:lpstr>'20'!Print_Titles</vt:lpstr>
      <vt:lpstr>'21'!Print_Titles</vt:lpstr>
      <vt:lpstr>'22'!Print_Titles</vt:lpstr>
      <vt:lpstr>'23'!Print_Titles</vt:lpstr>
      <vt:lpstr>'24'!Print_Titles</vt:lpstr>
      <vt:lpstr>'3'!Print_Titles</vt:lpstr>
      <vt:lpstr>'4'!Print_Titles</vt:lpstr>
      <vt:lpstr>'5'!Print_Titles</vt:lpstr>
      <vt:lpstr>'6'!Print_Titles</vt:lpstr>
      <vt:lpstr>'7'!Print_Titles</vt:lpstr>
      <vt:lpstr>'8'!Print_Titles</vt:lpstr>
      <vt:lpstr>'9'!Print_Titles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DMI Supply Chain Food Safety Guidance doc with links</dc:title>
  <dc:creator>Kozenka, Nicholas</dc:creator>
  <cp:lastModifiedBy>LaBelle, Monica</cp:lastModifiedBy>
  <cp:lastPrinted>2019-09-05T18:09:46Z</cp:lastPrinted>
  <dcterms:created xsi:type="dcterms:W3CDTF">2010-11-21T13:22:21Z</dcterms:created>
  <dcterms:modified xsi:type="dcterms:W3CDTF">2024-02-26T18:28:36Z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hort Summary">
    <vt:lpwstr/>
  </property>
  <property fmtid="{D5CDD505-2E9C-101B-9397-08002B2CF9AE}" pid="4" name="Value Chaing">
    <vt:lpwstr/>
  </property>
  <property fmtid="{D5CDD505-2E9C-101B-9397-08002B2CF9AE}" pid="5" name="ToolDescription">
    <vt:lpwstr>DMI Supply Chain Food Safety Guidance doc with links</vt:lpwstr>
  </property>
  <property fmtid="{D5CDD505-2E9C-101B-9397-08002B2CF9AE}" pid="6" name="ToolFormat">
    <vt:lpwstr/>
  </property>
  <property fmtid="{D5CDD505-2E9C-101B-9397-08002B2CF9AE}" pid="7" name="ToolSearchTags">
    <vt:lpwstr/>
  </property>
  <property fmtid="{D5CDD505-2E9C-101B-9397-08002B2CF9AE}" pid="8" name="DRI Research Priority">
    <vt:lpwstr/>
  </property>
  <property fmtid="{D5CDD505-2E9C-101B-9397-08002B2CF9AE}" pid="9" name="Research Areas">
    <vt:lpwstr/>
  </property>
  <property fmtid="{D5CDD505-2E9C-101B-9397-08002B2CF9AE}" pid="10" name="ToolAudience">
    <vt:lpwstr/>
  </property>
  <property fmtid="{D5CDD505-2E9C-101B-9397-08002B2CF9AE}" pid="11" name="Topic Page Featured">
    <vt:lpwstr/>
  </property>
  <property fmtid="{D5CDD505-2E9C-101B-9397-08002B2CF9AE}" pid="12" name="DRI Section">
    <vt:lpwstr/>
  </property>
  <property fmtid="{D5CDD505-2E9C-101B-9397-08002B2CF9AE}" pid="13" name="ToolType">
    <vt:lpwstr/>
  </property>
  <property fmtid="{D5CDD505-2E9C-101B-9397-08002B2CF9AE}" pid="14" name="Dairy Products">
    <vt:lpwstr/>
  </property>
  <property fmtid="{D5CDD505-2E9C-101B-9397-08002B2CF9AE}" pid="15" name="Tools">
    <vt:lpwstr/>
  </property>
  <property fmtid="{D5CDD505-2E9C-101B-9397-08002B2CF9AE}" pid="16" name="ToolSubject">
    <vt:lpwstr/>
  </property>
  <property fmtid="{D5CDD505-2E9C-101B-9397-08002B2CF9AE}" pid="17" name="DRI Page Filter">
    <vt:lpwstr/>
  </property>
  <property fmtid="{D5CDD505-2E9C-101B-9397-08002B2CF9AE}" pid="18" name="ToolInitiative">
    <vt:lpwstr/>
  </property>
  <property fmtid="{D5CDD505-2E9C-101B-9397-08002B2CF9AE}" pid="19" name="ToolSearchOrder">
    <vt:lpwstr/>
  </property>
  <property fmtid="{D5CDD505-2E9C-101B-9397-08002B2CF9AE}" pid="20" name="ToolTOC">
    <vt:lpwstr/>
  </property>
  <property fmtid="{D5CDD505-2E9C-101B-9397-08002B2CF9AE}" pid="21" name="Override Date">
    <vt:lpwstr/>
  </property>
</Properties>
</file>